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615" windowHeight="11625" tabRatio="677"/>
  </bookViews>
  <sheets>
    <sheet name="Portada" sheetId="16" r:id="rId1"/>
    <sheet name="Hoja de reporte 1" sheetId="29" r:id="rId2"/>
    <sheet name="Trámite 1" sheetId="30" r:id="rId3"/>
    <sheet name="Hoja de reporte 2" sheetId="31" r:id="rId4"/>
    <sheet name="Trámite 2" sheetId="34" r:id="rId5"/>
    <sheet name="Hoja de reporte 3" sheetId="32" r:id="rId6"/>
  </sheets>
  <definedNames>
    <definedName name="cesar" localSheetId="1">('Hoja de reporte 1'!PeríodoReal*(#REF!&gt;0))*'Hoja de reporte 1'!PeríodoEnPlan</definedName>
    <definedName name="cesar" localSheetId="3">('Hoja de reporte 2'!PeríodoReal*(#REF!&gt;0))*'Hoja de reporte 2'!PeríodoEnPlan</definedName>
    <definedName name="cesar" localSheetId="5">('Hoja de reporte 3'!PeríodoReal*(#REF!&gt;0))*'Hoja de reporte 3'!PeríodoEnPlan</definedName>
    <definedName name="cesar" localSheetId="2">(PeríodoReal*(#REF!&gt;0))*PeríodoEnPlan</definedName>
    <definedName name="cesar" localSheetId="4">(PeríodoReal*(#REF!&gt;0))*PeríodoEnPlan</definedName>
    <definedName name="cesar">(PeríodoReal*(#REF!&gt;0))*PeríodoEnPlan</definedName>
    <definedName name="ExcesoPorcentajeCompletado" localSheetId="1">(#REF!=MEDIAN(#REF!,#REF!,#REF!+#REF!)*(#REF!&gt;0))*((#REF!&lt;(INT(#REF!+#REF!*#REF!)))+(#REF!=#REF!))*(#REF!&gt;0)</definedName>
    <definedName name="ExcesoPorcentajeCompletado" localSheetId="3">(#REF!=MEDIAN(#REF!,#REF!,#REF!+#REF!)*(#REF!&gt;0))*((#REF!&lt;(INT(#REF!+#REF!*#REF!)))+(#REF!=#REF!))*(#REF!&gt;0)</definedName>
    <definedName name="ExcesoPorcentajeCompletado" localSheetId="5">(#REF!=MEDIAN(#REF!,#REF!,#REF!+#REF!)*(#REF!&gt;0))*((#REF!&lt;(INT(#REF!+#REF!*#REF!)))+(#REF!=#REF!))*(#REF!&gt;0)</definedName>
    <definedName name="ExcesoPorcentajeCompletado" localSheetId="2">('Trámite 1'!A$9=MEDIAN('Trámite 1'!A$9,'Trámite 1'!$H1,'Trámite 1'!$H1+'Trámite 1'!$I1)*('Trámite 1'!$H1&gt;0))*(('Trámite 1'!A$9&lt;(INT('Trámite 1'!$H1+'Trámite 1'!$I1*'Trámite 1'!$J1)))+('Trámite 1'!A$9='Trámite 1'!$H1))*('Trámite 1'!$J1&gt;0)</definedName>
    <definedName name="ExcesoPorcentajeCompletado" localSheetId="4">('Trámite 2'!A$9=MEDIAN('Trámite 2'!A$9,'Trámite 2'!$H1,'Trámite 2'!$H1+'Trámite 2'!$I1)*('Trámite 2'!$H1&gt;0))*(('Trámite 2'!A$9&lt;(INT('Trámite 2'!$H1+'Trámite 2'!$I1*'Trámite 2'!$J1)))+('Trámite 2'!A$9='Trámite 2'!$H1))*('Trámite 2'!$J1&gt;0)</definedName>
    <definedName name="ExcesoPorcentajeCompletado">(#REF!=MEDIAN(#REF!,#REF!,#REF!+#REF!)*(#REF!&gt;0))*((#REF!&lt;(INT(#REF!+#REF!*#REF!)))+(#REF!=#REF!))*(#REF!&gt;0)</definedName>
    <definedName name="ExcesoReal" localSheetId="1">'Hoja de reporte 1'!PeríodoReal*(#REF!&gt;0)</definedName>
    <definedName name="ExcesoReal" localSheetId="3">'Hoja de reporte 2'!PeríodoReal*(#REF!&gt;0)</definedName>
    <definedName name="ExcesoReal" localSheetId="5">'Hoja de reporte 3'!PeríodoReal*(#REF!&gt;0)</definedName>
    <definedName name="ExcesoReal" localSheetId="2">'Trámite 1'!PeríodoReal*('Trámite 1'!$H1&gt;0)</definedName>
    <definedName name="ExcesoReal" localSheetId="4">'Trámite 2'!PeríodoReal*('Trámite 2'!$H1&gt;0)</definedName>
    <definedName name="ExcesoReal">PeríodoReal*(#REF!&gt;0)</definedName>
    <definedName name="hojaruta2" localSheetId="1">('Hoja de reporte 1'!PeríodoReal*(#REF!&gt;0))*'Hoja de reporte 1'!PeríodoEnPlan</definedName>
    <definedName name="hojaruta2" localSheetId="3">('Hoja de reporte 2'!PeríodoReal*(#REF!&gt;0))*'Hoja de reporte 2'!PeríodoEnPlan</definedName>
    <definedName name="hojaruta2" localSheetId="5">('Hoja de reporte 3'!PeríodoReal*(#REF!&gt;0))*'Hoja de reporte 3'!PeríodoEnPlan</definedName>
    <definedName name="hojaruta2" localSheetId="2">(PeríodoReal*(#REF!&gt;0))*PeríodoEnPlan</definedName>
    <definedName name="hojaruta2" localSheetId="4">(PeríodoReal*(#REF!&gt;0))*PeríodoEnPlan</definedName>
    <definedName name="hojaruta2">(PeríodoReal*(#REF!&gt;0))*PeríodoEnPlan</definedName>
    <definedName name="JAK" localSheetId="3">('Hoja de reporte 2'!KIDKA*(#REF!&gt;0))*'Hoja de reporte 2'!PeríodoEnPlan</definedName>
    <definedName name="JAK" localSheetId="5">('Hoja de reporte 3'!KIDKA*(#REF!&gt;0))*'Hoja de reporte 3'!PeríodoEnPlan</definedName>
    <definedName name="JAK" localSheetId="2">('Trámite 1'!KIDKA*(#REF!&gt;0))*PeríodoEnPlan</definedName>
    <definedName name="JAK" localSheetId="4">('Trámite 2'!KIDKA*(#REF!&gt;0))*PeríodoEnPlan</definedName>
    <definedName name="JAK">(KIDKA*(#REF!&gt;0))*'Hoja de reporte 1'!PeríodoEnPlan</definedName>
    <definedName name="KIDKA" localSheetId="3">#REF!=MEDIAN(#REF!,#REF!,#REF!+#REF!-1)</definedName>
    <definedName name="KIDKA" localSheetId="5">#REF!=MEDIAN(#REF!,#REF!,#REF!+#REF!-1)</definedName>
    <definedName name="KIDKA" localSheetId="2">#REF!=MEDIAN(#REF!,#REF!,#REF!+#REF!-1)</definedName>
    <definedName name="KIDKA" localSheetId="4">#REF!=MEDIAN(#REF!,#REF!,#REF!+#REF!-1)</definedName>
    <definedName name="KIDKA">#REF!=MEDIAN(#REF!,#REF!,#REF!+#REF!-1)</definedName>
    <definedName name="klk" localSheetId="3">(#REF!=MEDIAN(#REF!,#REF!,#REF!+#REF!)*(#REF!&gt;0))*((#REF!&lt;(INT(#REF!+#REF!*#REF!)))+(#REF!=#REF!))*(#REF!&gt;0)</definedName>
    <definedName name="klk" localSheetId="5">(#REF!=MEDIAN(#REF!,#REF!,#REF!+#REF!)*(#REF!&gt;0))*((#REF!&lt;(INT(#REF!+#REF!*#REF!)))+(#REF!=#REF!))*(#REF!&gt;0)</definedName>
    <definedName name="klk" localSheetId="4">(#REF!=MEDIAN(#REF!,#REF!,#REF!+#REF!)*(#REF!&gt;0))*((#REF!&lt;(INT(#REF!+#REF!*#REF!)))+(#REF!=#REF!))*(#REF!&gt;0)</definedName>
    <definedName name="klk">(#REF!=MEDIAN(#REF!,#REF!,#REF!+#REF!)*(#REF!&gt;0))*((#REF!&lt;(INT(#REF!+#REF!*#REF!)))+(#REF!=#REF!))*(#REF!&gt;0)</definedName>
    <definedName name="kok" localSheetId="3">#REF!</definedName>
    <definedName name="kok" localSheetId="5">#REF!</definedName>
    <definedName name="kok" localSheetId="4">#REF!</definedName>
    <definedName name="kok">#REF!</definedName>
    <definedName name="mn" localSheetId="3">('Hoja de reporte 2'!PeríodoReal*(#REF!&gt;0))*'Hoja de reporte 2'!PeríodoEnPlan</definedName>
    <definedName name="mn" localSheetId="5">('Hoja de reporte 3'!PeríodoReal*(#REF!&gt;0))*'Hoja de reporte 3'!PeríodoEnPlan</definedName>
    <definedName name="mn" localSheetId="2">(PeríodoReal*(#REF!&gt;0))*PeríodoEnPlan</definedName>
    <definedName name="mn" localSheetId="4">(PeríodoReal*(#REF!&gt;0))*PeríodoEnPlan</definedName>
    <definedName name="mn">('Hoja de reporte 1'!PeríodoReal*(#REF!&gt;0))*'Hoja de reporte 1'!PeríodoEnPlan</definedName>
    <definedName name="paso">(PeríodoReal*(#REF!&gt;0))*PeríodoEnPlan</definedName>
    <definedName name="período_seleccionado" localSheetId="1">#REF!</definedName>
    <definedName name="período_seleccionado" localSheetId="3">#REF!</definedName>
    <definedName name="período_seleccionado" localSheetId="5">#REF!</definedName>
    <definedName name="período_seleccionado" localSheetId="2">'Trámite 1'!#REF!</definedName>
    <definedName name="período_seleccionado" localSheetId="4">'Trámite 2'!#REF!</definedName>
    <definedName name="período_seleccionado">#REF!</definedName>
    <definedName name="PeríodoEnPlan" localSheetId="1">#REF!=MEDIAN(#REF!,#REF!,#REF!+#REF!-1)</definedName>
    <definedName name="PeríodoEnPlan" localSheetId="3">#REF!=MEDIAN(#REF!,#REF!,#REF!+#REF!-1)</definedName>
    <definedName name="PeríodoEnPlan" localSheetId="5">#REF!=MEDIAN(#REF!,#REF!,#REF!+#REF!-1)</definedName>
    <definedName name="PeríodoEnPlan" localSheetId="2">'Trámite 1'!A$9=MEDIAN('Trámite 1'!A$9,'Trámite 1'!$F1,'Trámite 1'!$F1+'Trámite 1'!$G1-1)</definedName>
    <definedName name="PeríodoEnPlan" localSheetId="4">'Trámite 2'!A$9=MEDIAN('Trámite 2'!A$9,'Trámite 2'!$F1,'Trámite 2'!$F1+'Trámite 2'!$G1-1)</definedName>
    <definedName name="PeríodoEnPlan">#REF!=MEDIAN(#REF!,#REF!,#REF!+#REF!-1)</definedName>
    <definedName name="PeríodoReal" localSheetId="1">#REF!=MEDIAN(#REF!,#REF!,#REF!+#REF!-1)</definedName>
    <definedName name="PeríodoReal" localSheetId="3">#REF!=MEDIAN(#REF!,#REF!,#REF!+#REF!-1)</definedName>
    <definedName name="PeríodoReal" localSheetId="5">#REF!=MEDIAN(#REF!,#REF!,#REF!+#REF!-1)</definedName>
    <definedName name="PeríodoReal" localSheetId="2">'Trámite 1'!A$9=MEDIAN('Trámite 1'!A$9,'Trámite 1'!$H1,'Trámite 1'!$H1+'Trámite 1'!$I1-1)</definedName>
    <definedName name="PeríodoReal" localSheetId="4">'Trámite 2'!A$9=MEDIAN('Trámite 2'!A$9,'Trámite 2'!$H1,'Trámite 2'!$H1+'Trámite 2'!$I1-1)</definedName>
    <definedName name="PeríodoReal">#REF!=MEDIAN(#REF!,#REF!,#REF!+#REF!-1)</definedName>
    <definedName name="Plan" localSheetId="1">'Hoja de reporte 1'!PeríodoEnPlan*(#REF!&gt;0)</definedName>
    <definedName name="Plan" localSheetId="3">'Hoja de reporte 2'!PeríodoEnPlan*(#REF!&gt;0)</definedName>
    <definedName name="Plan" localSheetId="5">'Hoja de reporte 3'!PeríodoEnPlan*(#REF!&gt;0)</definedName>
    <definedName name="Plan" localSheetId="2">'Trámite 1'!PeríodoEnPlan*('Trámite 1'!$F1&gt;0)</definedName>
    <definedName name="Plan" localSheetId="4">'Trámite 2'!PeríodoEnPlan*('Trámite 2'!$F1&gt;0)</definedName>
    <definedName name="Plan">PeríodoEnPlan*(#REF!&gt;0)</definedName>
    <definedName name="PorcentajeCompletado" localSheetId="1">'Hoja de reporte 1'!ExcesoPorcentajeCompletado*'Hoja de reporte 1'!PeríodoEnPlan</definedName>
    <definedName name="PorcentajeCompletado" localSheetId="3">'Hoja de reporte 2'!ExcesoPorcentajeCompletado*'Hoja de reporte 2'!PeríodoEnPlan</definedName>
    <definedName name="PorcentajeCompletado" localSheetId="5">'Hoja de reporte 3'!ExcesoPorcentajeCompletado*'Hoja de reporte 3'!PeríodoEnPlan</definedName>
    <definedName name="PorcentajeCompletado" localSheetId="2">'Trámite 1'!ExcesoPorcentajeCompletado*'Trámite 1'!PeríodoEnPlan</definedName>
    <definedName name="PorcentajeCompletado" localSheetId="4">'Trámite 2'!ExcesoPorcentajeCompletado*'Trámite 2'!PeríodoEnPlan</definedName>
    <definedName name="PorcentajeCompletado">ExcesoPorcentajeCompletado*PeríodoEnPlan</definedName>
    <definedName name="Porcentajecompletado1" localSheetId="1">'Hoja de reporte 1'!tri*'Hoja de reporte 1'!PeríodoEnPlan</definedName>
    <definedName name="Porcentajecompletado1" localSheetId="3">'Hoja de reporte 2'!tri*'Hoja de reporte 2'!PeríodoEnPlan</definedName>
    <definedName name="Porcentajecompletado1" localSheetId="5">'Hoja de reporte 3'!tri*'Hoja de reporte 3'!PeríodoEnPlan</definedName>
    <definedName name="Porcentajecompletado1" localSheetId="2">'Trámite 1'!tri*PeríodoEnPlan</definedName>
    <definedName name="Porcentajecompletado1" localSheetId="4">'Trámite 2'!tri*PeríodoEnPlan</definedName>
    <definedName name="Porcentajecompletado1">tri*PeríodoEnPlan</definedName>
    <definedName name="Real" localSheetId="1">('Hoja de reporte 1'!PeríodoReal*(#REF!&gt;0))*'Hoja de reporte 1'!PeríodoEnPlan</definedName>
    <definedName name="Real" localSheetId="3">('Hoja de reporte 2'!PeríodoReal*(#REF!&gt;0))*'Hoja de reporte 2'!PeríodoEnPlan</definedName>
    <definedName name="Real" localSheetId="5">('Hoja de reporte 3'!PeríodoReal*(#REF!&gt;0))*'Hoja de reporte 3'!PeríodoEnPlan</definedName>
    <definedName name="Real" localSheetId="2">('Trámite 1'!PeríodoReal*('Trámite 1'!$H1&gt;0))*'Trámite 1'!PeríodoEnPlan</definedName>
    <definedName name="Real" localSheetId="4">('Trámite 2'!PeríodoReal*('Trámite 2'!$H1&gt;0))*'Trámite 2'!PeríodoEnPlan</definedName>
    <definedName name="Real">(PeríodoReal*(#REF!&gt;0))*PeríodoEnPlan</definedName>
    <definedName name="real0">ExcesoPorcentajeCompletado*PeríodoEnPlan</definedName>
    <definedName name="real1" localSheetId="1">('Hoja de reporte 1'!PeríodoReal*(#REF!&gt;0))*'Hoja de reporte 1'!PeríodoEnPlan</definedName>
    <definedName name="real1" localSheetId="3">('Hoja de reporte 2'!PeríodoReal*(#REF!&gt;0))*'Hoja de reporte 2'!PeríodoEnPlan</definedName>
    <definedName name="real1" localSheetId="5">('Hoja de reporte 3'!PeríodoReal*(#REF!&gt;0))*'Hoja de reporte 3'!PeríodoEnPlan</definedName>
    <definedName name="real1" localSheetId="2">(PeríodoReal*(#REF!&gt;0))*PeríodoEnPlan</definedName>
    <definedName name="real1" localSheetId="4">(PeríodoReal*(#REF!&gt;0))*PeríodoEnPlan</definedName>
    <definedName name="real1">(PeríodoReal*(#REF!&gt;0))*PeríodoEnPlan</definedName>
    <definedName name="real2">(PeríodoReal*(#REF!&gt;0))*PeríodoEnPlan</definedName>
    <definedName name="tramite">ExcesoPorcentajeCompletado*PeríodoEnPlan</definedName>
    <definedName name="Tramite1actual" localSheetId="3">#REF!=MEDIAN(#REF!,#REF!,#REF!+#REF!-1)</definedName>
    <definedName name="Tramite1actual" localSheetId="5">#REF!=MEDIAN(#REF!,#REF!,#REF!+#REF!-1)</definedName>
    <definedName name="Tramite1actual" localSheetId="2">#REF!=MEDIAN(#REF!,#REF!,#REF!+#REF!-1)</definedName>
    <definedName name="Tramite1actual" localSheetId="4">#REF!=MEDIAN(#REF!,#REF!,#REF!+#REF!-1)</definedName>
    <definedName name="Tramite1actual">#REF!=MEDIAN(#REF!,#REF!,#REF!+#REF!-1)</definedName>
    <definedName name="tramite2" localSheetId="3">#REF!=MEDIAN(#REF!,#REF!,#REF!+#REF!-1)</definedName>
    <definedName name="tramite2" localSheetId="5">#REF!=MEDIAN(#REF!,#REF!,#REF!+#REF!-1)</definedName>
    <definedName name="tramite2" localSheetId="2">#REF!=MEDIAN(#REF!,#REF!,#REF!+#REF!-1)</definedName>
    <definedName name="tramite2" localSheetId="4">#REF!=MEDIAN(#REF!,#REF!,#REF!+#REF!-1)</definedName>
    <definedName name="tramite2">#REF!=MEDIAN(#REF!,#REF!,#REF!+#REF!-1)</definedName>
    <definedName name="tramite2actual" localSheetId="3">#REF!=MEDIAN(#REF!,#REF!,#REF!+#REF!-1)</definedName>
    <definedName name="tramite2actual" localSheetId="5">#REF!=MEDIAN(#REF!,#REF!,#REF!+#REF!-1)</definedName>
    <definedName name="tramite2actual" localSheetId="2">#REF!=MEDIAN(#REF!,#REF!,#REF!+#REF!-1)</definedName>
    <definedName name="tramite2actual" localSheetId="4">#REF!=MEDIAN(#REF!,#REF!,#REF!+#REF!-1)</definedName>
    <definedName name="tramite2actual">#REF!=MEDIAN(#REF!,#REF!,#REF!+#REF!-1)</definedName>
    <definedName name="tri" localSheetId="1">(#REF!=MEDIAN(#REF!,#REF!,#REF!+#REF!)*(#REF!&gt;0))*((#REF!&lt;(INT(#REF!+#REF!*#REF!)))+(#REF!=#REF!))*(#REF!&gt;0)</definedName>
    <definedName name="tri" localSheetId="3">(#REF!=MEDIAN(#REF!,#REF!,#REF!+#REF!)*(#REF!&gt;0))*((#REF!&lt;(INT(#REF!+#REF!*#REF!)))+(#REF!=#REF!))*(#REF!&gt;0)</definedName>
    <definedName name="tri" localSheetId="5">(#REF!=MEDIAN(#REF!,#REF!,#REF!+#REF!)*(#REF!&gt;0))*((#REF!&lt;(INT(#REF!+#REF!*#REF!)))+(#REF!=#REF!))*(#REF!&gt;0)</definedName>
    <definedName name="tri" localSheetId="2">(#REF!=MEDIAN(#REF!,#REF!,#REF!+#REF!)*(#REF!&gt;0))*((#REF!&lt;(INT(#REF!+#REF!*#REF!)))+(#REF!=#REF!))*(#REF!&gt;0)</definedName>
    <definedName name="tri" localSheetId="4">(#REF!=MEDIAN(#REF!,#REF!,#REF!+#REF!)*(#REF!&gt;0))*((#REF!&lt;(INT(#REF!+#REF!*#REF!)))+(#REF!=#REF!))*(#REF!&gt;0)</definedName>
    <definedName name="tri">(#REF!=MEDIAN(#REF!,#REF!,#REF!+#REF!)*(#REF!&gt;0))*((#REF!&lt;(INT(#REF!+#REF!*#REF!)))+(#REF!=#REF!))*(#REF!&gt;0)</definedName>
  </definedNames>
  <calcPr calcId="125725"/>
</workbook>
</file>

<file path=xl/calcChain.xml><?xml version="1.0" encoding="utf-8"?>
<calcChain xmlns="http://schemas.openxmlformats.org/spreadsheetml/2006/main">
  <c r="G10" i="34"/>
  <c r="G18"/>
  <c r="G12"/>
  <c r="G15" i="30"/>
  <c r="G12"/>
  <c r="G10"/>
  <c r="F22" i="34"/>
  <c r="F21"/>
  <c r="F20"/>
  <c r="F19"/>
  <c r="F18"/>
  <c r="F17"/>
  <c r="F16"/>
  <c r="F15"/>
  <c r="F14"/>
  <c r="F13"/>
  <c r="F12"/>
  <c r="F11"/>
  <c r="F10"/>
  <c r="G9" i="30" l="1"/>
  <c r="G9" i="34"/>
  <c r="F40" i="30"/>
  <c r="F39"/>
  <c r="F38"/>
  <c r="F37"/>
  <c r="F36"/>
  <c r="F35"/>
  <c r="F34"/>
  <c r="F33"/>
  <c r="F32"/>
  <c r="F31"/>
  <c r="F30"/>
  <c r="F29"/>
  <c r="F28"/>
  <c r="F27"/>
  <c r="F26"/>
  <c r="F25"/>
  <c r="F24"/>
  <c r="F23"/>
  <c r="F22"/>
  <c r="F21"/>
  <c r="F20"/>
  <c r="F19"/>
  <c r="F18"/>
  <c r="F17"/>
  <c r="F16"/>
  <c r="F15"/>
  <c r="F14"/>
  <c r="F13"/>
  <c r="F12"/>
  <c r="F11"/>
  <c r="F10"/>
</calcChain>
</file>

<file path=xl/sharedStrings.xml><?xml version="1.0" encoding="utf-8"?>
<sst xmlns="http://schemas.openxmlformats.org/spreadsheetml/2006/main" count="242" uniqueCount="149">
  <si>
    <t>Responsable</t>
  </si>
  <si>
    <t>Fecha de inicio</t>
  </si>
  <si>
    <t>Porcentaje de avance</t>
  </si>
  <si>
    <t>Fecha final</t>
  </si>
  <si>
    <r>
      <rPr>
        <b/>
        <sz val="42"/>
        <rFont val="Corbel"/>
        <family val="2"/>
      </rPr>
      <t>Planificador del proyecto</t>
    </r>
  </si>
  <si>
    <t>No.</t>
  </si>
  <si>
    <r>
      <rPr>
        <b/>
        <sz val="13"/>
        <color indexed="10"/>
        <rFont val="Calibri"/>
        <family val="2"/>
      </rPr>
      <t>NOTA:</t>
    </r>
    <r>
      <rPr>
        <sz val="13"/>
        <color indexed="63"/>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</si>
  <si>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</si>
  <si>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</si>
  <si>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</si>
  <si>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</si>
  <si>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TRÁMITE O SERVICIO</t>
  </si>
  <si>
    <t>DESCRIPCIÓN DE LA REFORMA:</t>
  </si>
  <si>
    <t>IMPACTO ESPERADO:</t>
  </si>
  <si>
    <t>FECHA DEL REPORTE:</t>
  </si>
  <si>
    <t xml:space="preserve">PLAN DE MEJORA REGULATORIA </t>
  </si>
  <si>
    <t xml:space="preserve">             BANCO HIPOTECARIO DE LA VIVIENDA </t>
  </si>
  <si>
    <t>AVANCE CUALITATIVO:</t>
  </si>
  <si>
    <t>Con riesgo de incumplimiento (    )</t>
  </si>
  <si>
    <t>Oficiales de Mejora Regulatoria</t>
  </si>
  <si>
    <t>MINISTERIO DE VIVIENDA Y ASENTAMIENTOS HUMANOS</t>
  </si>
  <si>
    <t>HOJA DE REPORTE DE AVANCES DEL PLAN DE MEJORA REGULATORIA</t>
  </si>
  <si>
    <t>Con rezago en lo programado (    )</t>
  </si>
  <si>
    <t>INDICAR DE MANERA RESUMIDA, LOS PRINCIPALES AVANCES</t>
  </si>
  <si>
    <t>¿SI LA MEJORA SE CLASIFICA CON REZAGO O RIESGO DE INCUMPLIMIENTO?</t>
  </si>
  <si>
    <t xml:space="preserve">INDIQUE LAS LIMITACIONES:
INDIQUE LAS ACCIONES DE MEJORA: </t>
  </si>
  <si>
    <t>SI SE HAN REALIZADO AJUSTES SUSTANCIALES AL PLANIFICADOR, INDIQUE CUALES</t>
  </si>
  <si>
    <t xml:space="preserve">     ☐   INCLUSION DE NUEVAS ACTIVIDADES
     ☐   CAMBIO DE FECHAS EN LAS ACTIVIDADES
     ☐   ELIMINACION DE ACTIVIDADADES 
     ☐   OTROS (ESPECIFIQUE) _______________________</t>
  </si>
  <si>
    <t>¿EXISTEN ALERTAS QUE REQUIERAN LA COLABORACIÓN DEL MEIC O DEL CONSEJO PRESIDENCIAL DE GOBIERNO?</t>
  </si>
  <si>
    <t xml:space="preserve">INDIQUE CAULES LAS ALERTAS: </t>
  </si>
  <si>
    <t xml:space="preserve">¿SE ADJUNTAN DOCUMENTOS  SOPORTE?
</t>
  </si>
  <si>
    <t>ESPECIFIQUE QUÉ DOCUMENTOS:</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</si>
  <si>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</si>
  <si>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1 del PMR 2016: Propuesta para la modificación en la presentación y aceptación del requisito de certificación de ingreso familiar .</t>
  </si>
  <si>
    <r>
      <rPr>
        <b/>
        <sz val="10"/>
        <color indexed="23"/>
        <rFont val="Calibri"/>
        <family val="2"/>
        <scheme val="minor"/>
      </rPr>
      <t>ACTIVIDAD</t>
    </r>
  </si>
  <si>
    <r>
      <rPr>
        <b/>
        <sz val="10"/>
        <color indexed="23"/>
        <rFont val="Calibri"/>
        <family val="2"/>
        <scheme val="minor"/>
      </rPr>
      <t>DURACIÓN</t>
    </r>
  </si>
  <si>
    <t>Actualización y homogenización del Estudio de Trabajo Social que aplican las entidades autorizadas.</t>
  </si>
  <si>
    <t>MIVAH-BANHVI</t>
  </si>
  <si>
    <t>1.1</t>
  </si>
  <si>
    <t>Análisis de la experiencia en la aplicación del Estudio de Trabajo Social vigente.</t>
  </si>
  <si>
    <t>Actualización (con variables sobre el ingreso familiar) del formulario 2-99 Declaración Jurada para uso de las entidades autorizadas.</t>
  </si>
  <si>
    <t>2.1</t>
  </si>
  <si>
    <t>Análisis de la experiencia en la aplicación de la Declaración Jurada vigente.</t>
  </si>
  <si>
    <t>1.3.1</t>
  </si>
  <si>
    <r>
      <t xml:space="preserve">Consulta al Colegio de Trabajadores Sociales de Costa Rica. </t>
    </r>
    <r>
      <rPr>
        <vertAlign val="superscript"/>
        <sz val="10"/>
        <rFont val="Calibri"/>
        <family val="2"/>
        <scheme val="minor"/>
      </rPr>
      <t>1/</t>
    </r>
  </si>
  <si>
    <t>BANHVI</t>
  </si>
  <si>
    <t>Establecer el procedimiento para la transferencia de la información de la FIS, por parte del IMAS  a la entidad autorizada, por medio del MIVAH.</t>
  </si>
  <si>
    <t xml:space="preserve">MIVAH </t>
  </si>
  <si>
    <t>3.1</t>
  </si>
  <si>
    <t>Adendum al Convenio IMAS-MIVAH, sobre privacidad y transferencia de datos.</t>
  </si>
  <si>
    <t>MIVAH-IMAS</t>
  </si>
  <si>
    <t>1.2</t>
  </si>
  <si>
    <t>Desarrollo de las nuevas variables que debe contener el Estudio de Trabajo Social.</t>
  </si>
  <si>
    <t>2.2</t>
  </si>
  <si>
    <t>Desarrollo de los nuevos ítems que debe contener la Declaración Jurada.</t>
  </si>
  <si>
    <t>3.2</t>
  </si>
  <si>
    <r>
      <t>Validación de la herramienta para el intercambio y gestión de información de beneficiarios puente.</t>
    </r>
    <r>
      <rPr>
        <vertAlign val="superscript"/>
        <sz val="10"/>
        <color rgb="FF404040"/>
        <rFont val="Calibri"/>
        <family val="2"/>
        <scheme val="minor"/>
      </rPr>
      <t xml:space="preserve"> 2/</t>
    </r>
  </si>
  <si>
    <t>I Informe de avance de PMR 2016.</t>
  </si>
  <si>
    <t>1.3</t>
  </si>
  <si>
    <t>Presentación de la propuesta de Estudio de Trabajo Social, ante la Junta Directiva del BANHVI.</t>
  </si>
  <si>
    <t>2.3</t>
  </si>
  <si>
    <t>Presentación de la propuesta de modificación de la Declaración Jurada, ante la Junta Directiva del BANHVI.</t>
  </si>
  <si>
    <t>1.4</t>
  </si>
  <si>
    <t>Validación de la propuesta del Estudio de Trabajo Social, por parte de la Administración del BANHVI y las entidades autorizadas.</t>
  </si>
  <si>
    <t>BANHVI y Entidades Autorizadas</t>
  </si>
  <si>
    <t>2.4</t>
  </si>
  <si>
    <t>Validación de la propuesta de modificación del formulario de Declaración Jurada, por parte de la Administración del BANHVI y las entidades autorizadas.</t>
  </si>
  <si>
    <t>2.5</t>
  </si>
  <si>
    <t>Análisis de la validación del formulario de Declaración Jurada, por parte de la Administración BANHVI.</t>
  </si>
  <si>
    <t>3.3</t>
  </si>
  <si>
    <r>
      <t>Inicio de la aplicación de la herramienta, por parte de las entidades autorizadas.</t>
    </r>
    <r>
      <rPr>
        <vertAlign val="superscript"/>
        <sz val="10"/>
        <color rgb="FF404040"/>
        <rFont val="Calibri"/>
        <family val="2"/>
        <scheme val="minor"/>
      </rPr>
      <t xml:space="preserve"> 3/</t>
    </r>
  </si>
  <si>
    <t>Entidades                autorizadas</t>
  </si>
  <si>
    <t>II Informe de avance de PMR 2016.</t>
  </si>
  <si>
    <t>2.6</t>
  </si>
  <si>
    <t>Ratificación de la propuesta de modificación de la Declaración Jurada, por parte de la Junta Directiva del BANHVI.</t>
  </si>
  <si>
    <t>Junta Directiva del BANHVI</t>
  </si>
  <si>
    <t>1.5</t>
  </si>
  <si>
    <t>Análisis de la validación del Estudio de Trabajo Social, por parte de la Administración del BANHVI.</t>
  </si>
  <si>
    <t>2.7</t>
  </si>
  <si>
    <r>
      <t xml:space="preserve">Publicación del Acuerdo de modificación del Formulario 2-99 Declaración Jurada para uso de las entidades autorizadas, en el Diario Oficial La Gaceta. </t>
    </r>
    <r>
      <rPr>
        <vertAlign val="superscript"/>
        <sz val="10"/>
        <color rgb="FF404040"/>
        <rFont val="Calibri"/>
        <family val="2"/>
        <scheme val="minor"/>
      </rPr>
      <t>4/</t>
    </r>
  </si>
  <si>
    <t>III Informe de avance de PMR 2016.</t>
  </si>
  <si>
    <t>1.6</t>
  </si>
  <si>
    <t>Ratificación de la propuesta de Estudio de Trabajo Social, por parte de la Junta Directiva del BANHVI.</t>
  </si>
  <si>
    <t>2.8</t>
  </si>
  <si>
    <r>
      <t xml:space="preserve">Aplicación del nuevo formulario de Declaración Jurada, por parte de las entidades autorizadas. </t>
    </r>
    <r>
      <rPr>
        <vertAlign val="superscript"/>
        <sz val="10"/>
        <color rgb="FF404040"/>
        <rFont val="Calibri"/>
        <family val="2"/>
        <scheme val="minor"/>
      </rPr>
      <t>5/</t>
    </r>
  </si>
  <si>
    <t>Entidades 
Autorizadas</t>
  </si>
  <si>
    <t>1.7</t>
  </si>
  <si>
    <r>
      <t xml:space="preserve">Publicación del Acuerdo en el Diario Oficial La Gaceta. </t>
    </r>
    <r>
      <rPr>
        <vertAlign val="superscript"/>
        <sz val="10"/>
        <color rgb="FF404040"/>
        <rFont val="Calibri"/>
        <family val="2"/>
        <scheme val="minor"/>
      </rPr>
      <t>4/</t>
    </r>
  </si>
  <si>
    <t>IV Informe de avance de PMR 2016.</t>
  </si>
  <si>
    <t>2.9</t>
  </si>
  <si>
    <t>Evaluación de la aplicación del nuevo formulario 2-99 Declaración Jurada para uso de las entidades autorizadas.</t>
  </si>
  <si>
    <t>1.8</t>
  </si>
  <si>
    <r>
      <t xml:space="preserve">Aplicación del nuevo Estudio de Trabajo Social, por parte de las entidades autorizadas. </t>
    </r>
    <r>
      <rPr>
        <vertAlign val="superscript"/>
        <sz val="10"/>
        <color rgb="FF404040"/>
        <rFont val="Calibri"/>
        <family val="2"/>
        <scheme val="minor"/>
      </rPr>
      <t>5/</t>
    </r>
  </si>
  <si>
    <t>3.4</t>
  </si>
  <si>
    <t>Evaluación de la aplicación de la herramienta de transferencia de información.</t>
  </si>
  <si>
    <t>V Informe de avance de PMR 2016.</t>
  </si>
  <si>
    <t>1.9</t>
  </si>
  <si>
    <t>Evaluación de la aplicación del Estudio de Trabajo Social.</t>
  </si>
  <si>
    <r>
      <rPr>
        <vertAlign val="superscript"/>
        <sz val="10"/>
        <color rgb="FF404040"/>
        <rFont val="Calibri"/>
        <family val="2"/>
      </rPr>
      <t>1/</t>
    </r>
    <r>
      <rPr>
        <sz val="10"/>
        <color rgb="FF404040"/>
        <rFont val="Calibri"/>
        <family val="2"/>
      </rPr>
      <t xml:space="preserve"> El Colegio de Trabajadores Sociales no forma parte del SFNV. De manera anticipada, se iniciarán las negociaciones con este órgano corporativo, para facilitar su respaldo al nuevo instrumento.</t>
    </r>
  </si>
  <si>
    <r>
      <rPr>
        <vertAlign val="superscript"/>
        <sz val="10"/>
        <color rgb="FF404040"/>
        <rFont val="Calibri"/>
        <family val="2"/>
      </rPr>
      <t>2/</t>
    </r>
    <r>
      <rPr>
        <sz val="10"/>
        <color rgb="FF404040"/>
        <rFont val="Calibri"/>
        <family val="2"/>
      </rPr>
      <t xml:space="preserve"> El IMAS no forma parte del Sistema Financiero Nacional para la Vivienda (SFNV).</t>
    </r>
  </si>
  <si>
    <r>
      <rPr>
        <vertAlign val="superscript"/>
        <sz val="10"/>
        <color rgb="FF404040"/>
        <rFont val="Calibri"/>
        <family val="2"/>
      </rPr>
      <t xml:space="preserve">3/ </t>
    </r>
    <r>
      <rPr>
        <sz val="10"/>
        <color rgb="FF404040"/>
        <rFont val="Calibri"/>
        <family val="2"/>
      </rPr>
      <t xml:space="preserve">La aplicación de la herramienta será de carácter continuo, a partir de esa fecha, pero para efectos de la evaluación se hará un corte al 31 de octubre de 2016 (6 meses). </t>
    </r>
  </si>
  <si>
    <r>
      <rPr>
        <vertAlign val="superscript"/>
        <sz val="10"/>
        <color rgb="FF404040"/>
        <rFont val="Calibri"/>
        <family val="2"/>
      </rPr>
      <t>4/</t>
    </r>
    <r>
      <rPr>
        <sz val="10"/>
        <color rgb="FF404040"/>
        <rFont val="Calibri"/>
        <family val="2"/>
      </rPr>
      <t xml:space="preserve"> La Imprenta Nacional no forma parte del SFNV.</t>
    </r>
  </si>
  <si>
    <r>
      <rPr>
        <vertAlign val="superscript"/>
        <sz val="10"/>
        <color rgb="FF404040"/>
        <rFont val="Calibri"/>
        <family val="2"/>
      </rPr>
      <t>5/</t>
    </r>
    <r>
      <rPr>
        <sz val="10"/>
        <color rgb="FF404040"/>
        <rFont val="Calibri"/>
        <family val="2"/>
      </rPr>
      <t xml:space="preserve"> La aplicación del formulario será de carácter continuo, a partir de esa fecha, pero para efectos de la evaluación se hará un corte en la fecha señalada.</t>
    </r>
  </si>
  <si>
    <r>
      <rPr>
        <vertAlign val="superscript"/>
        <sz val="10"/>
        <color rgb="FF404040"/>
        <rFont val="Calibri"/>
        <family val="2"/>
      </rPr>
      <t>6/</t>
    </r>
    <r>
      <rPr>
        <sz val="10"/>
        <color rgb="FF404040"/>
        <rFont val="Calibri"/>
        <family val="2"/>
      </rPr>
      <t xml:space="preserve">  La actividad de suscripción de la Carta de Compromiso Ciudadano se desarrollará en el PMR del año 2017.</t>
    </r>
  </si>
  <si>
    <t>Propuesta para la modificación en la presentación y aceptación del requisito de certificación de ingreso familiar.</t>
  </si>
  <si>
    <t>El problema que se pretende resolver es eliminar un requisito que tiene un costo para las familias, creado por un acuerdo administrativo de la Junta Directiva del BANHVI, que no es soportable por muchos beneficiarios y que finalmente es financiado por algunos desarrolladores, lo cual no es conveniente. Con esta mejora, se da la eventual eliminación de un requisito, reduciendo costos y plazos. 
Por lo tanto, se pretende hacer más eficiente el trámite de postulación al BFV, específicamente en el requisito de determinación del ingreso familiar, al sustituir la certificación de contador público autorizado o privado, por la FIS o el estudio socioeconómico elaborado por Trabajador(a) Social de la EA, complementado con el formulario BANHVI 2-99 “Declaración jurada para uso de las EA”.</t>
  </si>
  <si>
    <t>Martha Camacho Murillo.</t>
  </si>
  <si>
    <t xml:space="preserve">☐ SI          X NO      </t>
  </si>
  <si>
    <t>Formulario de información para la selección de terrenos.</t>
  </si>
  <si>
    <t xml:space="preserve">Permite al Estado la asignación de los recursos del SFNV, en función de la demanda real de vivienda así como su localización en zonas aptas y que cuenten con el equipamiento público adecuado. Aporta seguridad  de acceso a una vivienda, a  las familias beneficiarias del proyecto, sin necesidad de recurrir a intermediarios fuera del SFNV. A la vez otorga a las empresas una razonable certeza que, de cumplirse con los requisitos y que el precio de la solución habitacional se mantenga dentro de un margen razonable, de acuerdo con el incremento de precios, su proyecto contará con el financiamiento respectivo, en el tanto se cumpla con todos los requisitos vigentes y se cuente con el presupuesto respectivo. </t>
  </si>
  <si>
    <t>Determinar objetiva y transparentemente el cumplimiento de requisitos de los proyectos habitacionales para  su viabilidad técnica y financiera, y en  función de la demanda real de vivienda.</t>
  </si>
  <si>
    <r>
      <rPr>
        <b/>
        <sz val="9.5"/>
        <color indexed="23"/>
        <rFont val="Arial"/>
        <family val="2"/>
      </rPr>
      <t>ACTIVIDAD</t>
    </r>
  </si>
  <si>
    <r>
      <rPr>
        <b/>
        <sz val="9.5"/>
        <color indexed="23"/>
        <rFont val="Arial"/>
        <family val="2"/>
      </rPr>
      <t>DURACIÓN</t>
    </r>
  </si>
  <si>
    <t>Análisis de la pertinencia de los requisitos vigentes.</t>
  </si>
  <si>
    <t>Sub-comisión de trabajo de la Comisión intersectorial de Vivienda</t>
  </si>
  <si>
    <t xml:space="preserve">6.1 </t>
  </si>
  <si>
    <t>Planteamiento de alternativas para la simplicación y mejora de los requisitos vigentes.</t>
  </si>
  <si>
    <t>6.2</t>
  </si>
  <si>
    <t>Validación de la propuesta integral de modificación, mediante consulta sectorial.</t>
  </si>
  <si>
    <t>* Permite al Estado agilizar la asignación de los recursos del SFNV.
* Actualiza y clarifica a las empresas desarrolladoras o constructoras que operan con el Sistema, los requisitos necesarios para la presentación y aprobación de las solicitudes de financiamiento.
* Favorece que los potenciales beneficiarios de una vivienda en los proyectos financiados bajo estas modalidades, tengan certeza de su ejecución y evitar
la estafa por parte de terceros.
* Posibilita que los potenciales beneficiarios de estas viviendas y el público en general, puedan contar con información transparente, que se hará pública por medio de la página web del MIVAH y el BANHVI, sobre la actualización de los requisitos de financiamiento para estas modalidades y del uso eficiente de los recursos del Fondo de Subsidios para la Vivienda.</t>
  </si>
  <si>
    <t>Banco Hipotecario de la Vivienda (BANHVI).</t>
  </si>
  <si>
    <t>Alexis Solano Montero.</t>
  </si>
  <si>
    <t>La aplicación de la presente propuesta, implicará una disminución de tiempos y costos del trámite para las familias que se postulan al BFV. Una certificación de contador público autorizado o de contador privado, actualmente tiene un costo mínimo estimado de veinticinco mil colones, monto que se ahorraría al administrado al utilizar los medios regulados disponibles especificados en la propuesta a saber: FIS actualizada a un año o en su defecto, estudio de trabajo social, complementándose en cualquiera de los dos casos, con declaración jurada.</t>
  </si>
  <si>
    <t>Dirección Fondo de Subsidios para
Vivienda (FOSUVI).</t>
  </si>
  <si>
    <t>Ministerio de Vivienda y Asentamientos Humanos (MIVAH).</t>
  </si>
  <si>
    <t>Daniela Ávila Bolaños.</t>
  </si>
  <si>
    <t>De acuerdo con lo programado (  X   )</t>
  </si>
  <si>
    <t>10 de julio de 2016</t>
  </si>
  <si>
    <t>No aplica</t>
  </si>
  <si>
    <t>De acuerdo con lo programado (    )</t>
  </si>
  <si>
    <t>Sistematización  concordada (legal y administrativamente) de los requisitos establecidos para los proyectos S-001, S-002 y          S-004.</t>
  </si>
  <si>
    <t>Trámite 2 del PMR 2016: Revisión integral de los requisitos de proyectos habitacionales financiados al amparo del Artículo 59 de la Ley N° 7052 (modalidades S-001, S-002 y S-004).</t>
  </si>
  <si>
    <t>Identificación de los antecedentes legales y administrativos que sustentan la existencia de cada requisito asociado a los proyectos  S-001, 
S-002 y S-004.</t>
  </si>
  <si>
    <t>Revisión de los requisitos establecidos para los proyectos  S-001, S-002 y S-004.</t>
  </si>
  <si>
    <t>Propuesta integral de modificación de los requisitos para los proyectos  S-001, S-002 y S-004.</t>
  </si>
  <si>
    <r>
      <t xml:space="preserve">ESPECIFIQUE QUÉ DOCUMENTOS:
</t>
    </r>
    <r>
      <rPr>
        <sz val="12"/>
        <color theme="1"/>
        <rFont val="Calibri"/>
        <family val="2"/>
        <scheme val="minor"/>
      </rPr>
      <t xml:space="preserve">
</t>
    </r>
  </si>
  <si>
    <r>
      <t xml:space="preserve">     ☐   INCLUSION DE NUEVAS ACTIVIDADES
     ☐   CAMBIO DE FECHAS EN LAS ACTIVIDADES
     ☐   ELIMINACION DE ACTIVIDADADES 
     ☐   OTROS (ESPECIFIQUE) </t>
    </r>
    <r>
      <rPr>
        <u/>
        <sz val="12"/>
        <color theme="1"/>
        <rFont val="Calibri"/>
        <family val="2"/>
        <scheme val="minor"/>
      </rPr>
      <t>________________________</t>
    </r>
  </si>
  <si>
    <r>
      <t>Elaboración de un informe de sistematización concordada de requisitos para los proyectos                  S-001, S-002 y S-004.</t>
    </r>
    <r>
      <rPr>
        <vertAlign val="superscript"/>
        <sz val="10"/>
        <color rgb="FF404040"/>
        <rFont val="Calibri"/>
        <family val="2"/>
        <scheme val="minor"/>
      </rPr>
      <t xml:space="preserve"> 1/</t>
    </r>
  </si>
  <si>
    <r>
      <rPr>
        <vertAlign val="superscript"/>
        <sz val="10"/>
        <color theme="1" tint="0.24994659260841701"/>
        <rFont val="Arial"/>
        <family val="2"/>
      </rPr>
      <t>1/</t>
    </r>
    <r>
      <rPr>
        <sz val="10"/>
        <color theme="1" tint="0.24994659260841701"/>
        <rFont val="Arial"/>
        <family val="2"/>
      </rPr>
      <t xml:space="preserve"> Se advierte que, en la práctica, dicho informe quedará subsumido por la presentación de borrador de propuesta de insumos y recomendaciones para la reestructuración de los formularios existentes para los proyectos S-001, S-002 y S-004. Ver actividad N° 6.</t>
    </r>
  </si>
  <si>
    <r>
      <rPr>
        <vertAlign val="superscript"/>
        <sz val="10"/>
        <color theme="1" tint="0.24994659260841701"/>
        <rFont val="Arial"/>
        <family val="2"/>
      </rPr>
      <t>2/</t>
    </r>
    <r>
      <rPr>
        <sz val="10"/>
        <color theme="1" tint="0.24994659260841701"/>
        <rFont val="Arial"/>
        <family val="2"/>
      </rPr>
      <t xml:space="preserve"> Las subsecuentes actividades, tales como: sistematización de la validación, presentación y ratificación ante la Junta Directiva del BANHVI, implementación de la propuesta integral de modificación y su respectiva evaluación, asi como la suscripción de la Carta de Compromiso Ciudadana, son actividades que se desarrollarán en el PMR del año 2017.</t>
    </r>
  </si>
  <si>
    <t>Revisión integral de los requisitos de proyectos habitacionales financiados al amparo del artículo 59 de la Ley N° 7052 (modalidades S-001, S-002 y S-004).</t>
  </si>
  <si>
    <t>El problema que se pretende resolver es la eventual modificación o eliminación de requisitos que complejizan y ralentizan el proceso de concreción de proyecto de vivienda de interés social financiados al amparo del Artículo 59 de la Ley del SFNV, modalidades S-001, S-002 y S-004. 
Por lo tanto, se pretende actualizar y simplificar los requisitos de proyectos habitacionales financiados al amparo del Artículo 59 de la Ley N° 7052, mediante las modalidades S-001, S-002 y S-004.</t>
  </si>
  <si>
    <t xml:space="preserve">*Se concluyó la revisión de los formularios S-001 y S-002. 
*Asimismo, con el propósito de simplificar el procesamiento del formulario S-004, éste se dividirá en dos distintos: uno sobre Erradicación de precarios (finalizado), y el otro sobre Bono Colectivo (en análisis). </t>
  </si>
  <si>
    <t xml:space="preserve"> SI            X NO      </t>
  </si>
  <si>
    <t xml:space="preserve">No existen avances debido a que, por acuerdo entre los jerarcas del Ministerio de Economía, Industria y Comercio (MEIC) y del Ministerio de Vivienda y Asentamientos Humanos (MIVAH), este trámite se elimina, completamente, del PMRI 2016. La correspondiente justificación será remitida vía oficio, en su oportunidad, al Ministro Welmer Ramos. </t>
  </si>
  <si>
    <r>
      <t xml:space="preserve">     ☐   INCLUSION DE NUEVAS ACTIVIDADES
     ☐   CAMBIO DE FECHAS EN LAS ACTIVIDADES
      X    ELIMINACION DE ACTIVIDADADES </t>
    </r>
    <r>
      <rPr>
        <u/>
        <sz val="12"/>
        <color theme="1"/>
        <rFont val="Calibri"/>
        <family val="2"/>
        <scheme val="minor"/>
      </rPr>
      <t xml:space="preserve">Considerando que, en el presente, la Contraloría General de la República (CGR) y el Banco Hipotecario de la Vivienda (BANHVI) están analizando, a profundidad, la naturaleza y la pertinencia de la modalidad de financiamiento "Llave en mano", se ha decidido excluir dicha modalidad del PMRI 2016. </t>
    </r>
    <r>
      <rPr>
        <sz val="12"/>
        <color theme="1"/>
        <rFont val="Calibri"/>
        <family val="2"/>
        <scheme val="minor"/>
      </rPr>
      <t xml:space="preserve">
      X    OTROS (ESPECIFIQUE) </t>
    </r>
    <r>
      <rPr>
        <u/>
        <sz val="12"/>
        <color theme="1"/>
        <rFont val="Calibri"/>
        <family val="2"/>
        <scheme val="minor"/>
      </rPr>
      <t xml:space="preserve">Se modifica, parcialmente, el contenido de la actividad N° 1.2, y se redirecciona hacia un producto más concreto, enfocado en recomendaciones para la elaboración de nuevos formularios para los proyectos  S-001, S-002 y S-004 .  </t>
    </r>
  </si>
  <si>
    <t>Con rezago en lo programado (  X  )</t>
  </si>
  <si>
    <t xml:space="preserve">*Actualización y homogenización del Estudio de Trabajo Social que aplican las entidades autorizadas. Se ha estado discutiendo el tema, a nivel de FOSUVI y Subgerencia, aunque no se ha concluido. 
*También, se ha trabajado en la actualización (con variables sobre el ingreso familiar) del formulario 2-99 Declaración Jurada para uso de las entidades autorizadas.
*Para el 25 de agosto está programada en agenda la discusión -en círculo de calidad- entre Administración del BANHVI y responsables de aprobar el BFV en las entidades autorizadas, de: experiencia en la aplicación del Estudio de Trabajo Social vigente y experiencia en la aplicación de la Declaración Jurada vigente, en relación con la propuesta de mejora que se quiere realizar.
</t>
  </si>
  <si>
    <t>"Tercer Informe de avance"</t>
  </si>
</sst>
</file>

<file path=xl/styles.xml><?xml version="1.0" encoding="utf-8"?>
<styleSheet xmlns="http://schemas.openxmlformats.org/spreadsheetml/2006/main">
  <numFmts count="1">
    <numFmt numFmtId="164" formatCode="0.0"/>
  </numFmts>
  <fonts count="47">
    <font>
      <sz val="10"/>
      <name val="Arial"/>
    </font>
    <font>
      <sz val="10"/>
      <name val="Arial"/>
      <family val="2"/>
    </font>
    <font>
      <b/>
      <sz val="42"/>
      <name val="Corbel"/>
      <family val="2"/>
    </font>
    <font>
      <sz val="13"/>
      <color indexed="63"/>
      <name val="Calibri"/>
      <family val="2"/>
    </font>
    <font>
      <b/>
      <sz val="13"/>
      <color indexed="10"/>
      <name val="Calibri"/>
      <family val="2"/>
    </font>
    <font>
      <b/>
      <sz val="10"/>
      <name val="Arial"/>
      <family val="2"/>
    </font>
    <font>
      <b/>
      <sz val="12"/>
      <name val="Arial"/>
      <family val="2"/>
    </font>
    <font>
      <b/>
      <sz val="13"/>
      <color theme="1" tint="0.24994659260841701"/>
      <name val="Cambria"/>
      <family val="2"/>
      <scheme val="major"/>
    </font>
    <font>
      <sz val="14"/>
      <color theme="1" tint="0.24994659260841701"/>
      <name val="Calibri"/>
      <family val="2"/>
      <scheme val="minor"/>
    </font>
    <font>
      <sz val="11"/>
      <color theme="1" tint="0.24994659260841701"/>
      <name val="Cambria"/>
      <family val="2"/>
      <scheme val="major"/>
    </font>
    <font>
      <sz val="12"/>
      <color theme="1"/>
      <name val="Calibri"/>
      <family val="2"/>
      <scheme val="minor"/>
    </font>
    <font>
      <b/>
      <sz val="13"/>
      <color theme="7"/>
      <name val="Cambria"/>
      <family val="2"/>
      <scheme val="major"/>
    </font>
    <font>
      <b/>
      <sz val="9.5"/>
      <color theme="1" tint="0.499984740745262"/>
      <name val="Calibri"/>
      <family val="2"/>
      <scheme val="minor"/>
    </font>
    <font>
      <b/>
      <sz val="11"/>
      <color theme="1" tint="0.24994659260841701"/>
      <name val="Calibri"/>
      <family val="2"/>
      <scheme val="minor"/>
    </font>
    <font>
      <b/>
      <sz val="42"/>
      <color theme="7"/>
      <name val="Cambria"/>
      <family val="2"/>
      <scheme val="major"/>
    </font>
    <font>
      <sz val="9.5"/>
      <color rgb="FF808080"/>
      <name val="Cambria"/>
      <family val="2"/>
      <scheme val="major"/>
    </font>
    <font>
      <b/>
      <sz val="9.5"/>
      <color rgb="FF808080"/>
      <name val="Calibri"/>
      <family val="2"/>
      <scheme val="minor"/>
    </font>
    <font>
      <b/>
      <sz val="9.5"/>
      <color rgb="FF808080"/>
      <name val="Calibri"/>
      <family val="2"/>
    </font>
    <font>
      <sz val="9"/>
      <color theme="1" tint="0.24994659260841701"/>
      <name val="Cambria"/>
      <family val="2"/>
      <scheme val="major"/>
    </font>
    <font>
      <sz val="12"/>
      <color theme="1" tint="0.24994659260841701"/>
      <name val="Calibri"/>
      <family val="2"/>
    </font>
    <font>
      <b/>
      <sz val="12"/>
      <color theme="1"/>
      <name val="Calibri"/>
      <family val="2"/>
      <scheme val="minor"/>
    </font>
    <font>
      <sz val="10"/>
      <color rgb="FF404040"/>
      <name val="Calibri"/>
      <family val="2"/>
    </font>
    <font>
      <b/>
      <sz val="10"/>
      <color rgb="FFFF0000"/>
      <name val="Arial"/>
      <family val="2"/>
    </font>
    <font>
      <b/>
      <sz val="42"/>
      <name val="Cambria"/>
      <family val="2"/>
      <scheme val="major"/>
    </font>
    <font>
      <sz val="13"/>
      <color theme="1" tint="0.24994659260841701"/>
      <name val="Calibri"/>
      <family val="2"/>
    </font>
    <font>
      <vertAlign val="superscript"/>
      <sz val="10"/>
      <color rgb="FF404040"/>
      <name val="Calibri"/>
      <family val="2"/>
    </font>
    <font>
      <b/>
      <u/>
      <sz val="12"/>
      <color theme="1"/>
      <name val="Calibri"/>
      <family val="2"/>
      <scheme val="minor"/>
    </font>
    <font>
      <i/>
      <sz val="12"/>
      <color theme="1"/>
      <name val="Calibri"/>
      <family val="2"/>
      <scheme val="minor"/>
    </font>
    <font>
      <b/>
      <sz val="10"/>
      <color rgb="FF808080"/>
      <name val="Calibri"/>
      <family val="2"/>
      <scheme val="minor"/>
    </font>
    <font>
      <b/>
      <sz val="10"/>
      <color indexed="23"/>
      <name val="Calibri"/>
      <family val="2"/>
      <scheme val="minor"/>
    </font>
    <font>
      <sz val="10"/>
      <color theme="1" tint="0.24994659260841701"/>
      <name val="Calibri"/>
      <family val="2"/>
      <scheme val="minor"/>
    </font>
    <font>
      <b/>
      <sz val="10"/>
      <color theme="1" tint="0.499984740745262"/>
      <name val="Calibri"/>
      <family val="2"/>
      <scheme val="minor"/>
    </font>
    <font>
      <b/>
      <sz val="10"/>
      <color rgb="FF404040"/>
      <name val="Calibri"/>
      <family val="2"/>
      <scheme val="minor"/>
    </font>
    <font>
      <sz val="10"/>
      <color rgb="FF404040"/>
      <name val="Calibri"/>
      <family val="2"/>
      <scheme val="minor"/>
    </font>
    <font>
      <b/>
      <sz val="10"/>
      <color theme="7"/>
      <name val="Calibri"/>
      <family val="2"/>
      <scheme val="minor"/>
    </font>
    <font>
      <sz val="10"/>
      <name val="Calibri"/>
      <family val="2"/>
      <scheme val="minor"/>
    </font>
    <font>
      <vertAlign val="superscript"/>
      <sz val="10"/>
      <name val="Calibri"/>
      <family val="2"/>
      <scheme val="minor"/>
    </font>
    <font>
      <vertAlign val="superscript"/>
      <sz val="10"/>
      <color rgb="FF404040"/>
      <name val="Calibri"/>
      <family val="2"/>
      <scheme val="minor"/>
    </font>
    <font>
      <b/>
      <sz val="9.5"/>
      <color rgb="FF808080"/>
      <name val="Arial"/>
      <family val="2"/>
    </font>
    <font>
      <b/>
      <sz val="9.5"/>
      <color indexed="23"/>
      <name val="Arial"/>
      <family val="2"/>
    </font>
    <font>
      <sz val="11"/>
      <color theme="1" tint="0.24994659260841701"/>
      <name val="Arial"/>
      <family val="2"/>
    </font>
    <font>
      <b/>
      <sz val="9.5"/>
      <color theme="1" tint="0.499984740745262"/>
      <name val="Arial"/>
      <family val="2"/>
    </font>
    <font>
      <sz val="10"/>
      <color theme="1" tint="0.24994659260841701"/>
      <name val="Arial"/>
      <family val="2"/>
    </font>
    <font>
      <vertAlign val="superscript"/>
      <sz val="10"/>
      <color theme="1" tint="0.24994659260841701"/>
      <name val="Arial"/>
      <family val="2"/>
    </font>
    <font>
      <sz val="11"/>
      <color theme="1"/>
      <name val="Calibri"/>
      <family val="2"/>
      <scheme val="minor"/>
    </font>
    <font>
      <u/>
      <sz val="12"/>
      <color theme="1"/>
      <name val="Calibri"/>
      <family val="2"/>
      <scheme val="minor"/>
    </font>
    <font>
      <sz val="12"/>
      <name val="Calibri"/>
      <family val="2"/>
      <scheme val="minor"/>
    </font>
  </fonts>
  <fills count="7">
    <fill>
      <patternFill patternType="none"/>
    </fill>
    <fill>
      <patternFill patternType="gray125"/>
    </fill>
    <fill>
      <patternFill patternType="solid">
        <fgColor theme="9" tint="0.5999633777886288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3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bottom style="thin">
        <color theme="7"/>
      </bottom>
      <diagonal/>
    </border>
    <border>
      <left/>
      <right/>
      <top style="thin">
        <color theme="9" tint="-0.24994659260841701"/>
      </top>
      <bottom style="thin">
        <color theme="9" tint="-0.2499465926084170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thin">
        <color indexed="64"/>
      </left>
      <right style="medium">
        <color indexed="64"/>
      </right>
      <top/>
      <bottom/>
      <diagonal/>
    </border>
  </borders>
  <cellStyleXfs count="13">
    <xf numFmtId="0" fontId="0" fillId="0" borderId="0"/>
    <xf numFmtId="0" fontId="7" fillId="0" borderId="0" applyFill="0" applyBorder="0" applyProtection="0">
      <alignment horizontal="left"/>
    </xf>
    <xf numFmtId="0" fontId="8" fillId="0" borderId="0" applyNumberFormat="0" applyFill="0" applyBorder="0" applyProtection="0">
      <alignment horizontal="left" vertical="center"/>
    </xf>
    <xf numFmtId="0" fontId="1" fillId="0" borderId="0"/>
    <xf numFmtId="0" fontId="9" fillId="0" borderId="0" applyNumberFormat="0" applyFill="0" applyBorder="0" applyProtection="0">
      <alignment vertical="center"/>
    </xf>
    <xf numFmtId="0" fontId="10" fillId="0" borderId="0"/>
    <xf numFmtId="9" fontId="11" fillId="0" borderId="0" applyFill="0" applyBorder="0" applyProtection="0">
      <alignment horizontal="center" vertical="center"/>
    </xf>
    <xf numFmtId="3" fontId="12" fillId="0" borderId="28" applyFill="0" applyProtection="0">
      <alignment horizontal="center"/>
    </xf>
    <xf numFmtId="0" fontId="13" fillId="2" borderId="29" applyNumberFormat="0" applyProtection="0">
      <alignment horizontal="left" vertical="center"/>
    </xf>
    <xf numFmtId="9" fontId="1" fillId="0" borderId="0" applyFont="0" applyFill="0" applyBorder="0" applyAlignment="0" applyProtection="0"/>
    <xf numFmtId="0" fontId="12" fillId="0" borderId="0" applyFill="0" applyBorder="0" applyProtection="0">
      <alignment horizontal="center"/>
    </xf>
    <xf numFmtId="0" fontId="14" fillId="0" borderId="0" applyNumberFormat="0" applyFill="0" applyBorder="0" applyAlignment="0" applyProtection="0"/>
    <xf numFmtId="0" fontId="44" fillId="0" borderId="0"/>
  </cellStyleXfs>
  <cellXfs count="130">
    <xf numFmtId="0" fontId="0" fillId="0" borderId="0" xfId="0"/>
    <xf numFmtId="0" fontId="9" fillId="0" borderId="0" xfId="4" applyProtection="1">
      <alignment vertical="center"/>
      <protection locked="0"/>
    </xf>
    <xf numFmtId="0" fontId="9" fillId="0" borderId="0" xfId="4" applyAlignment="1" applyProtection="1">
      <alignment horizontal="center"/>
      <protection locked="0"/>
    </xf>
    <xf numFmtId="0" fontId="7" fillId="0" borderId="0" xfId="1" applyProtection="1">
      <alignment horizontal="left"/>
      <protection locked="0"/>
    </xf>
    <xf numFmtId="0" fontId="15" fillId="0" borderId="0" xfId="4" applyFont="1" applyProtection="1">
      <alignment vertical="center"/>
      <protection locked="0"/>
    </xf>
    <xf numFmtId="0" fontId="16" fillId="0" borderId="0" xfId="10" applyFont="1" applyProtection="1">
      <alignment horizontal="center"/>
      <protection locked="0"/>
    </xf>
    <xf numFmtId="0" fontId="17" fillId="0" borderId="0" xfId="10" applyFont="1" applyAlignment="1" applyProtection="1">
      <alignment horizontal="center" vertical="center"/>
      <protection locked="0"/>
    </xf>
    <xf numFmtId="0" fontId="18" fillId="0" borderId="0" xfId="4" applyFont="1" applyAlignment="1" applyProtection="1">
      <alignment horizontal="center" vertical="center"/>
      <protection locked="0"/>
    </xf>
    <xf numFmtId="3" fontId="12" fillId="0" borderId="28" xfId="7" applyProtection="1">
      <alignment horizontal="center"/>
      <protection locked="0"/>
    </xf>
    <xf numFmtId="164" fontId="19" fillId="0" borderId="0" xfId="4" applyNumberFormat="1" applyFont="1" applyAlignment="1" applyProtection="1">
      <alignment horizontal="center"/>
      <protection locked="0"/>
    </xf>
    <xf numFmtId="0" fontId="16" fillId="0" borderId="0" xfId="10" applyFont="1" applyBorder="1" applyProtection="1">
      <alignment horizontal="center"/>
      <protection locked="0"/>
    </xf>
    <xf numFmtId="0" fontId="18" fillId="0" borderId="0" xfId="4" applyFont="1" applyBorder="1" applyAlignment="1" applyProtection="1">
      <alignment horizontal="center" vertical="center"/>
      <protection locked="0"/>
    </xf>
    <xf numFmtId="9" fontId="11" fillId="0" borderId="0" xfId="6" applyBorder="1" applyProtection="1">
      <alignment horizontal="center" vertical="center"/>
      <protection locked="0"/>
    </xf>
    <xf numFmtId="2" fontId="19" fillId="0" borderId="0" xfId="4" applyNumberFormat="1" applyFont="1" applyAlignment="1" applyProtection="1">
      <alignment horizontal="center"/>
      <protection locked="0"/>
    </xf>
    <xf numFmtId="0" fontId="10" fillId="3" borderId="0" xfId="5" applyFill="1" applyAlignment="1">
      <alignment vertical="center"/>
    </xf>
    <xf numFmtId="0" fontId="20" fillId="3" borderId="0" xfId="5" applyFont="1" applyFill="1" applyAlignment="1">
      <alignment vertical="center"/>
    </xf>
    <xf numFmtId="2" fontId="19" fillId="0" borderId="0" xfId="4" applyNumberFormat="1" applyFont="1" applyAlignment="1" applyProtection="1">
      <alignment horizontal="center" vertical="center"/>
      <protection locked="0"/>
    </xf>
    <xf numFmtId="164" fontId="19" fillId="0" borderId="0" xfId="4" applyNumberFormat="1" applyFont="1" applyAlignment="1" applyProtection="1">
      <alignment horizontal="center" vertical="center"/>
      <protection locked="0"/>
    </xf>
    <xf numFmtId="9" fontId="11" fillId="0" borderId="0" xfId="6" applyBorder="1" applyAlignment="1" applyProtection="1">
      <alignment horizontal="center" vertical="center"/>
      <protection locked="0"/>
    </xf>
    <xf numFmtId="0" fontId="9" fillId="0" borderId="0" xfId="4" applyAlignment="1" applyProtection="1">
      <alignment vertical="center"/>
      <protection locked="0"/>
    </xf>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Border="1"/>
    <xf numFmtId="0" fontId="0" fillId="0" borderId="15" xfId="0" applyBorder="1"/>
    <xf numFmtId="0" fontId="0" fillId="0" borderId="16" xfId="0" applyBorder="1"/>
    <xf numFmtId="0" fontId="0" fillId="0" borderId="17" xfId="0" applyBorder="1"/>
    <xf numFmtId="0" fontId="0" fillId="0" borderId="3" xfId="0" applyBorder="1"/>
    <xf numFmtId="0" fontId="20" fillId="3" borderId="4" xfId="5" applyFont="1" applyFill="1" applyBorder="1" applyAlignment="1">
      <alignment vertical="center"/>
    </xf>
    <xf numFmtId="0" fontId="22" fillId="0" borderId="0" xfId="0" applyFont="1" applyBorder="1"/>
    <xf numFmtId="0" fontId="20" fillId="3" borderId="30" xfId="5" applyFont="1" applyFill="1" applyBorder="1" applyAlignment="1">
      <alignment vertical="center"/>
    </xf>
    <xf numFmtId="0" fontId="20" fillId="3" borderId="32" xfId="5" applyFont="1" applyFill="1" applyBorder="1" applyAlignment="1">
      <alignment vertical="center" wrapText="1"/>
    </xf>
    <xf numFmtId="0" fontId="20" fillId="3" borderId="6" xfId="5" applyFont="1" applyFill="1" applyBorder="1" applyAlignment="1">
      <alignment vertical="center"/>
    </xf>
    <xf numFmtId="0" fontId="20" fillId="3" borderId="5" xfId="5" applyFont="1" applyFill="1" applyBorder="1" applyAlignment="1">
      <alignment vertical="center" wrapText="1"/>
    </xf>
    <xf numFmtId="0" fontId="1" fillId="6" borderId="5" xfId="3" applyFont="1" applyFill="1" applyBorder="1" applyAlignment="1">
      <alignment horizontal="justify" vertical="center" wrapText="1"/>
    </xf>
    <xf numFmtId="0" fontId="1" fillId="5" borderId="5" xfId="3" applyFont="1" applyFill="1" applyBorder="1" applyAlignment="1">
      <alignment horizontal="justify" vertical="center" wrapText="1"/>
    </xf>
    <xf numFmtId="0" fontId="1" fillId="4" borderId="18" xfId="3" applyFont="1" applyFill="1" applyBorder="1" applyAlignment="1">
      <alignment horizontal="justify" vertical="center" wrapText="1"/>
    </xf>
    <xf numFmtId="0" fontId="20" fillId="3" borderId="6" xfId="5" applyFont="1" applyFill="1" applyBorder="1" applyAlignment="1">
      <alignment horizontal="left" vertical="center" wrapText="1"/>
    </xf>
    <xf numFmtId="0" fontId="20" fillId="3" borderId="6" xfId="5" applyFont="1" applyFill="1" applyBorder="1" applyAlignment="1">
      <alignment vertical="center" wrapText="1"/>
    </xf>
    <xf numFmtId="0" fontId="10" fillId="3" borderId="5" xfId="5" applyFill="1" applyBorder="1" applyAlignment="1">
      <alignment horizontal="center" vertical="center" wrapText="1"/>
    </xf>
    <xf numFmtId="0" fontId="28" fillId="0" borderId="0" xfId="4" applyFont="1" applyAlignment="1" applyProtection="1">
      <alignment horizontal="center" vertical="center"/>
      <protection locked="0"/>
    </xf>
    <xf numFmtId="0" fontId="28" fillId="0" borderId="0" xfId="10" applyFont="1" applyAlignment="1" applyProtection="1">
      <alignment horizontal="center" vertical="center"/>
      <protection locked="0"/>
    </xf>
    <xf numFmtId="0" fontId="28" fillId="0" borderId="0" xfId="10" applyFont="1" applyAlignment="1" applyProtection="1">
      <alignment horizontal="center" vertical="center" wrapText="1"/>
      <protection locked="0"/>
    </xf>
    <xf numFmtId="0" fontId="30" fillId="0" borderId="0" xfId="4" applyFont="1" applyProtection="1">
      <alignment vertical="center"/>
      <protection locked="0"/>
    </xf>
    <xf numFmtId="3" fontId="31" fillId="0" borderId="28" xfId="7" applyFont="1" applyProtection="1">
      <alignment horizontal="center"/>
      <protection locked="0"/>
    </xf>
    <xf numFmtId="9" fontId="31" fillId="0" borderId="28" xfId="9" applyFont="1" applyBorder="1" applyAlignment="1" applyProtection="1">
      <alignment horizontal="center"/>
    </xf>
    <xf numFmtId="0" fontId="32" fillId="0" borderId="0" xfId="4" applyFont="1" applyAlignment="1" applyProtection="1">
      <alignment horizontal="center" vertical="center"/>
      <protection locked="0"/>
    </xf>
    <xf numFmtId="0" fontId="33" fillId="0" borderId="0" xfId="1" applyFont="1" applyFill="1" applyAlignment="1" applyProtection="1">
      <alignment horizontal="justify" vertical="center" wrapText="1"/>
      <protection locked="0"/>
    </xf>
    <xf numFmtId="0" fontId="33" fillId="0" borderId="0" xfId="1" applyFont="1" applyAlignment="1" applyProtection="1">
      <alignment horizontal="center" vertical="center" wrapText="1"/>
      <protection locked="0"/>
    </xf>
    <xf numFmtId="14" fontId="32" fillId="0" borderId="0" xfId="1" applyNumberFormat="1" applyFont="1" applyAlignment="1" applyProtection="1">
      <alignment horizontal="center" vertical="center"/>
      <protection locked="0"/>
    </xf>
    <xf numFmtId="164" fontId="30" fillId="0" borderId="0" xfId="4" applyNumberFormat="1" applyFont="1" applyAlignment="1" applyProtection="1">
      <alignment horizontal="center" vertical="center"/>
    </xf>
    <xf numFmtId="9" fontId="34" fillId="0" borderId="0" xfId="6" applyFont="1" applyAlignment="1" applyProtection="1">
      <alignment horizontal="center" vertical="center"/>
      <protection locked="0"/>
    </xf>
    <xf numFmtId="0" fontId="35" fillId="0" borderId="0" xfId="1" applyFont="1" applyAlignment="1" applyProtection="1">
      <alignment horizontal="justify" vertical="center" wrapText="1"/>
      <protection locked="0"/>
    </xf>
    <xf numFmtId="0" fontId="35" fillId="0" borderId="0" xfId="1" applyFont="1" applyFill="1" applyAlignment="1" applyProtection="1">
      <alignment horizontal="center" vertical="center" wrapText="1"/>
      <protection locked="0"/>
    </xf>
    <xf numFmtId="0" fontId="32" fillId="0" borderId="0" xfId="4" applyFont="1" applyFill="1" applyAlignment="1" applyProtection="1">
      <alignment horizontal="center" vertical="center"/>
      <protection locked="0"/>
    </xf>
    <xf numFmtId="0" fontId="33" fillId="0" borderId="0" xfId="1" applyFont="1" applyFill="1" applyAlignment="1" applyProtection="1">
      <alignment horizontal="center" vertical="center" wrapText="1"/>
      <protection locked="0"/>
    </xf>
    <xf numFmtId="14" fontId="32" fillId="0" borderId="0" xfId="1" applyNumberFormat="1" applyFont="1" applyFill="1" applyAlignment="1" applyProtection="1">
      <alignment horizontal="center" vertical="center"/>
      <protection locked="0"/>
    </xf>
    <xf numFmtId="0" fontId="33" fillId="0" borderId="0" xfId="1" applyFont="1" applyAlignment="1" applyProtection="1">
      <alignment horizontal="justify" vertical="center" wrapText="1"/>
      <protection locked="0"/>
    </xf>
    <xf numFmtId="0" fontId="10" fillId="3" borderId="31" xfId="5" applyFont="1" applyFill="1" applyBorder="1" applyAlignment="1">
      <alignment horizontal="justify" vertical="center" wrapText="1"/>
    </xf>
    <xf numFmtId="14" fontId="10" fillId="3" borderId="33" xfId="5" applyNumberFormat="1" applyFont="1" applyFill="1" applyBorder="1" applyAlignment="1">
      <alignment horizontal="center" vertical="center"/>
    </xf>
    <xf numFmtId="0" fontId="10" fillId="3" borderId="36" xfId="5" applyFont="1" applyFill="1" applyBorder="1" applyAlignment="1">
      <alignment vertical="center"/>
    </xf>
    <xf numFmtId="0" fontId="10" fillId="3" borderId="5" xfId="5" applyFont="1" applyFill="1" applyBorder="1" applyAlignment="1">
      <alignment horizontal="justify" vertical="center" wrapText="1"/>
    </xf>
    <xf numFmtId="9" fontId="10" fillId="3" borderId="8" xfId="5" applyNumberFormat="1" applyFont="1" applyFill="1" applyBorder="1" applyAlignment="1">
      <alignment horizontal="center" vertical="center"/>
    </xf>
    <xf numFmtId="0" fontId="10" fillId="3" borderId="5" xfId="5" applyNumberFormat="1" applyFont="1" applyFill="1" applyBorder="1" applyAlignment="1">
      <alignment horizontal="justify" vertical="center" wrapText="1"/>
    </xf>
    <xf numFmtId="0" fontId="10" fillId="0" borderId="8" xfId="5" applyFont="1" applyFill="1" applyBorder="1" applyAlignment="1">
      <alignment horizontal="left" vertical="center" wrapText="1"/>
    </xf>
    <xf numFmtId="0" fontId="10" fillId="0" borderId="18" xfId="5" applyFont="1" applyFill="1" applyBorder="1" applyAlignment="1">
      <alignment horizontal="justify" vertical="center" wrapText="1"/>
    </xf>
    <xf numFmtId="0" fontId="38" fillId="0" borderId="0" xfId="4" applyFont="1" applyAlignment="1" applyProtection="1">
      <alignment horizontal="center" vertical="center"/>
      <protection locked="0"/>
    </xf>
    <xf numFmtId="0" fontId="38" fillId="0" borderId="0" xfId="10" applyFont="1" applyAlignment="1" applyProtection="1">
      <alignment horizontal="center" vertical="center"/>
      <protection locked="0"/>
    </xf>
    <xf numFmtId="0" fontId="38" fillId="0" borderId="0" xfId="10" applyFont="1" applyAlignment="1" applyProtection="1">
      <alignment horizontal="center" vertical="center" wrapText="1"/>
      <protection locked="0"/>
    </xf>
    <xf numFmtId="0" fontId="40" fillId="0" borderId="0" xfId="4" applyFont="1" applyProtection="1">
      <alignment vertical="center"/>
      <protection locked="0"/>
    </xf>
    <xf numFmtId="3" fontId="41" fillId="0" borderId="28" xfId="7" applyFont="1" applyProtection="1">
      <alignment horizontal="center"/>
      <protection locked="0"/>
    </xf>
    <xf numFmtId="9" fontId="41" fillId="5" borderId="28" xfId="9" applyFont="1" applyFill="1" applyBorder="1" applyAlignment="1" applyProtection="1">
      <alignment horizontal="center"/>
    </xf>
    <xf numFmtId="0" fontId="10" fillId="3" borderId="7" xfId="5" applyFont="1" applyFill="1" applyBorder="1" applyAlignment="1">
      <alignment vertical="center" wrapText="1"/>
    </xf>
    <xf numFmtId="14" fontId="10" fillId="3" borderId="9" xfId="5" applyNumberFormat="1" applyFont="1" applyFill="1" applyBorder="1" applyAlignment="1">
      <alignment horizontal="center" vertical="center"/>
    </xf>
    <xf numFmtId="0" fontId="10" fillId="3" borderId="7" xfId="5" applyFont="1" applyFill="1" applyBorder="1" applyAlignment="1">
      <alignment horizontal="justify" vertical="center" wrapText="1"/>
    </xf>
    <xf numFmtId="9" fontId="10" fillId="3" borderId="18" xfId="5" applyNumberFormat="1" applyFont="1" applyFill="1" applyBorder="1" applyAlignment="1">
      <alignment horizontal="center" vertical="center"/>
    </xf>
    <xf numFmtId="0" fontId="10" fillId="3" borderId="18" xfId="5" applyFont="1" applyFill="1" applyBorder="1" applyAlignment="1">
      <alignment horizontal="justify" vertical="center" wrapText="1"/>
    </xf>
    <xf numFmtId="0" fontId="33" fillId="0" borderId="0" xfId="1" applyFont="1" applyBorder="1" applyAlignment="1" applyProtection="1">
      <alignment horizontal="justify" vertical="center" wrapText="1"/>
      <protection locked="0"/>
    </xf>
    <xf numFmtId="0" fontId="5" fillId="0" borderId="0" xfId="0" applyFont="1" applyBorder="1" applyAlignment="1">
      <alignment horizontal="left"/>
    </xf>
    <xf numFmtId="0" fontId="5" fillId="0" borderId="15" xfId="0" applyFont="1" applyBorder="1" applyAlignment="1">
      <alignment horizontal="left"/>
    </xf>
    <xf numFmtId="0" fontId="6" fillId="0" borderId="14" xfId="0" applyFont="1" applyBorder="1" applyAlignment="1">
      <alignment horizontal="center"/>
    </xf>
    <xf numFmtId="0" fontId="6" fillId="0" borderId="0" xfId="0" applyFont="1" applyBorder="1" applyAlignment="1">
      <alignment horizontal="center"/>
    </xf>
    <xf numFmtId="0" fontId="6" fillId="0" borderId="15" xfId="0" applyFont="1" applyBorder="1" applyAlignment="1">
      <alignment horizontal="center"/>
    </xf>
    <xf numFmtId="0" fontId="5" fillId="0" borderId="14" xfId="0" applyFont="1" applyBorder="1" applyAlignment="1">
      <alignment horizontal="center"/>
    </xf>
    <xf numFmtId="0" fontId="5" fillId="0" borderId="0" xfId="0" applyFont="1" applyBorder="1" applyAlignment="1">
      <alignment horizontal="center"/>
    </xf>
    <xf numFmtId="0" fontId="5" fillId="0" borderId="15" xfId="0" applyFont="1" applyBorder="1" applyAlignment="1">
      <alignment horizontal="center"/>
    </xf>
    <xf numFmtId="17" fontId="5" fillId="0" borderId="14" xfId="0" applyNumberFormat="1" applyFont="1" applyBorder="1" applyAlignment="1">
      <alignment horizontal="center"/>
    </xf>
    <xf numFmtId="17" fontId="5" fillId="0" borderId="0" xfId="0" applyNumberFormat="1" applyFont="1" applyBorder="1" applyAlignment="1">
      <alignment horizontal="center"/>
    </xf>
    <xf numFmtId="17" fontId="5" fillId="0" borderId="15" xfId="0" applyNumberFormat="1" applyFont="1" applyBorder="1" applyAlignment="1">
      <alignment horizontal="center"/>
    </xf>
    <xf numFmtId="0" fontId="20" fillId="3" borderId="19" xfId="5" applyFont="1" applyFill="1" applyBorder="1" applyAlignment="1">
      <alignment horizontal="left" vertical="center" wrapText="1"/>
    </xf>
    <xf numFmtId="0" fontId="20" fillId="3" borderId="2" xfId="5" applyFont="1" applyFill="1" applyBorder="1" applyAlignment="1">
      <alignment horizontal="left" vertical="center" wrapText="1"/>
    </xf>
    <xf numFmtId="0" fontId="20" fillId="3" borderId="1" xfId="5" applyFont="1" applyFill="1" applyBorder="1" applyAlignment="1">
      <alignment horizontal="left" vertical="center" wrapText="1"/>
    </xf>
    <xf numFmtId="0" fontId="20" fillId="3" borderId="0" xfId="5" applyFont="1" applyFill="1" applyAlignment="1">
      <alignment horizontal="center" vertical="center"/>
    </xf>
    <xf numFmtId="0" fontId="20" fillId="3" borderId="17" xfId="5" applyFont="1" applyFill="1" applyBorder="1" applyAlignment="1">
      <alignment horizontal="center" vertical="center"/>
    </xf>
    <xf numFmtId="0" fontId="10" fillId="3" borderId="7" xfId="5" applyFont="1" applyFill="1" applyBorder="1" applyAlignment="1">
      <alignment horizontal="justify" vertical="center" wrapText="1"/>
    </xf>
    <xf numFmtId="0" fontId="10" fillId="3" borderId="34" xfId="5" applyFont="1" applyFill="1" applyBorder="1" applyAlignment="1">
      <alignment horizontal="justify" vertical="center" wrapText="1"/>
    </xf>
    <xf numFmtId="0" fontId="10" fillId="3" borderId="35" xfId="5" applyFont="1" applyFill="1" applyBorder="1" applyAlignment="1">
      <alignment horizontal="justify" vertical="center" wrapText="1"/>
    </xf>
    <xf numFmtId="0" fontId="10" fillId="0" borderId="5" xfId="5" applyFill="1" applyBorder="1" applyAlignment="1">
      <alignment horizontal="left" vertical="center" wrapText="1"/>
    </xf>
    <xf numFmtId="0" fontId="10" fillId="3" borderId="7" xfId="5" applyFill="1" applyBorder="1" applyAlignment="1">
      <alignment horizontal="left" vertical="center" wrapText="1"/>
    </xf>
    <xf numFmtId="0" fontId="10" fillId="3" borderId="34" xfId="5" applyFill="1" applyBorder="1" applyAlignment="1">
      <alignment horizontal="left" vertical="center"/>
    </xf>
    <xf numFmtId="0" fontId="10" fillId="3" borderId="35" xfId="5" applyFill="1" applyBorder="1" applyAlignment="1">
      <alignment horizontal="left" vertical="center"/>
    </xf>
    <xf numFmtId="0" fontId="21" fillId="0" borderId="0" xfId="1" applyFont="1" applyAlignment="1" applyProtection="1">
      <alignment horizontal="left" vertical="center" wrapText="1"/>
      <protection locked="0"/>
    </xf>
    <xf numFmtId="0" fontId="21" fillId="0" borderId="0" xfId="1" applyFont="1" applyBorder="1" applyAlignment="1" applyProtection="1">
      <alignment horizontal="left" vertical="center" wrapText="1"/>
      <protection locked="0"/>
    </xf>
    <xf numFmtId="0" fontId="24" fillId="0" borderId="20" xfId="1" applyFont="1" applyBorder="1" applyAlignment="1" applyProtection="1">
      <alignment horizontal="left" vertical="top" wrapText="1"/>
      <protection locked="0"/>
    </xf>
    <xf numFmtId="0" fontId="24" fillId="0" borderId="21" xfId="1" applyFont="1" applyBorder="1" applyAlignment="1" applyProtection="1">
      <alignment horizontal="left" vertical="top"/>
      <protection locked="0"/>
    </xf>
    <xf numFmtId="0" fontId="24" fillId="0" borderId="22" xfId="1" applyFont="1" applyBorder="1" applyAlignment="1" applyProtection="1">
      <alignment horizontal="left" vertical="top"/>
      <protection locked="0"/>
    </xf>
    <xf numFmtId="0" fontId="24" fillId="0" borderId="10" xfId="1" applyFont="1" applyBorder="1" applyAlignment="1" applyProtection="1">
      <alignment horizontal="left" vertical="top"/>
      <protection locked="0"/>
    </xf>
    <xf numFmtId="0" fontId="24" fillId="0" borderId="0" xfId="1" applyFont="1" applyBorder="1" applyAlignment="1" applyProtection="1">
      <alignment horizontal="left" vertical="top"/>
      <protection locked="0"/>
    </xf>
    <xf numFmtId="0" fontId="24" fillId="0" borderId="23" xfId="1" applyFont="1" applyBorder="1" applyAlignment="1" applyProtection="1">
      <alignment horizontal="left" vertical="top"/>
      <protection locked="0"/>
    </xf>
    <xf numFmtId="0" fontId="24" fillId="0" borderId="24" xfId="1" applyFont="1" applyBorder="1" applyAlignment="1" applyProtection="1">
      <alignment horizontal="left" vertical="top"/>
      <protection locked="0"/>
    </xf>
    <xf numFmtId="0" fontId="24" fillId="0" borderId="25" xfId="1" applyFont="1" applyBorder="1" applyAlignment="1" applyProtection="1">
      <alignment horizontal="left" vertical="top"/>
      <protection locked="0"/>
    </xf>
    <xf numFmtId="0" fontId="24" fillId="0" borderId="26" xfId="1" applyFont="1" applyBorder="1" applyAlignment="1" applyProtection="1">
      <alignment horizontal="left" vertical="top"/>
      <protection locked="0"/>
    </xf>
    <xf numFmtId="0" fontId="23" fillId="0" borderId="0" xfId="11" applyFont="1" applyAlignment="1" applyProtection="1">
      <alignment horizontal="left"/>
      <protection locked="0"/>
    </xf>
    <xf numFmtId="0" fontId="7" fillId="0" borderId="0" xfId="1" applyAlignment="1" applyProtection="1">
      <alignment horizontal="justify" vertical="center" wrapText="1"/>
      <protection locked="0"/>
    </xf>
    <xf numFmtId="0" fontId="21" fillId="0" borderId="21" xfId="1" applyFont="1" applyBorder="1" applyAlignment="1" applyProtection="1">
      <alignment horizontal="left" vertical="center" wrapText="1"/>
      <protection locked="0"/>
    </xf>
    <xf numFmtId="0" fontId="46" fillId="3" borderId="7" xfId="5" applyFont="1" applyFill="1" applyBorder="1" applyAlignment="1">
      <alignment horizontal="justify" vertical="center" wrapText="1"/>
    </xf>
    <xf numFmtId="0" fontId="46" fillId="3" borderId="34" xfId="5" applyFont="1" applyFill="1" applyBorder="1" applyAlignment="1">
      <alignment horizontal="justify" vertical="center" wrapText="1"/>
    </xf>
    <xf numFmtId="0" fontId="46" fillId="3" borderId="35" xfId="5" applyFont="1" applyFill="1" applyBorder="1" applyAlignment="1">
      <alignment horizontal="justify" vertical="center" wrapText="1"/>
    </xf>
    <xf numFmtId="0" fontId="10" fillId="3" borderId="5" xfId="5" applyFill="1" applyBorder="1" applyAlignment="1">
      <alignment horizontal="left" vertical="center" wrapText="1"/>
    </xf>
    <xf numFmtId="0" fontId="10" fillId="3" borderId="18" xfId="5" applyFill="1" applyBorder="1" applyAlignment="1">
      <alignment horizontal="left" vertical="center" wrapText="1"/>
    </xf>
    <xf numFmtId="0" fontId="10" fillId="3" borderId="34" xfId="5" applyFill="1" applyBorder="1" applyAlignment="1">
      <alignment horizontal="left" vertical="center" wrapText="1"/>
    </xf>
    <xf numFmtId="0" fontId="10" fillId="3" borderId="35" xfId="5" applyFill="1" applyBorder="1" applyAlignment="1">
      <alignment horizontal="left" vertical="center" wrapText="1"/>
    </xf>
    <xf numFmtId="0" fontId="10" fillId="3" borderId="9" xfId="5" applyFill="1" applyBorder="1" applyAlignment="1">
      <alignment horizontal="justify" vertical="center" wrapText="1"/>
    </xf>
    <xf numFmtId="0" fontId="10" fillId="3" borderId="27" xfId="5" applyFill="1" applyBorder="1" applyAlignment="1">
      <alignment horizontal="justify" vertical="center" wrapText="1"/>
    </xf>
    <xf numFmtId="0" fontId="42" fillId="0" borderId="34" xfId="1" applyFont="1" applyBorder="1" applyAlignment="1" applyProtection="1">
      <alignment horizontal="justify" vertical="center" wrapText="1"/>
      <protection locked="0"/>
    </xf>
    <xf numFmtId="0" fontId="1" fillId="0" borderId="34" xfId="3" applyFont="1" applyBorder="1" applyAlignment="1">
      <alignment horizontal="justify" vertical="center" wrapText="1"/>
    </xf>
    <xf numFmtId="0" fontId="24" fillId="0" borderId="10" xfId="1" applyFont="1" applyBorder="1" applyAlignment="1" applyProtection="1">
      <alignment horizontal="left" vertical="top" wrapText="1"/>
      <protection locked="0"/>
    </xf>
    <xf numFmtId="0" fontId="10" fillId="3" borderId="34" xfId="5" applyFont="1" applyFill="1" applyBorder="1" applyAlignment="1">
      <alignment horizontal="justify" vertical="center"/>
    </xf>
    <xf numFmtId="0" fontId="10" fillId="3" borderId="35" xfId="5" applyFont="1" applyFill="1" applyBorder="1" applyAlignment="1">
      <alignment horizontal="justify" vertical="center"/>
    </xf>
  </cellXfs>
  <cellStyles count="13">
    <cellStyle name="Activity" xfId="1"/>
    <cellStyle name="Label" xfId="2"/>
    <cellStyle name="Normal" xfId="0" builtinId="0"/>
    <cellStyle name="Normal 2" xfId="3"/>
    <cellStyle name="Normal 3" xfId="4"/>
    <cellStyle name="Normal 4" xfId="5"/>
    <cellStyle name="Normal 5" xfId="12"/>
    <cellStyle name="Percent Complete" xfId="6"/>
    <cellStyle name="Period Headers" xfId="7"/>
    <cellStyle name="Period Highlight Control" xfId="8"/>
    <cellStyle name="Porcentaje 2" xfId="9"/>
    <cellStyle name="Project Headers" xfId="10"/>
    <cellStyle name="Título 1 2" xfId="11"/>
  </cellStyles>
  <dxfs count="7">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border>
    </dxf>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charts/chart1.xml><?xml version="1.0" encoding="utf-8"?>
<c:chartSpace xmlns:c="http://schemas.openxmlformats.org/drawingml/2006/chart" xmlns:a="http://schemas.openxmlformats.org/drawingml/2006/main" xmlns:r="http://schemas.openxmlformats.org/officeDocument/2006/relationships">
  <c:lang val="es-CR"/>
  <c:chart>
    <c:plotArea>
      <c:layout/>
      <c:barChart>
        <c:barDir val="bar"/>
        <c:grouping val="stacked"/>
        <c:ser>
          <c:idx val="0"/>
          <c:order val="0"/>
          <c:tx>
            <c:strRef>
              <c:f>'Trámite 1'!$D$8</c:f>
              <c:strCache>
                <c:ptCount val="1"/>
                <c:pt idx="0">
                  <c:v>Fecha de inicio</c:v>
                </c:pt>
              </c:strCache>
            </c:strRef>
          </c:tx>
          <c:spPr>
            <a:noFill/>
          </c:spPr>
          <c:val>
            <c:numRef>
              <c:f>'Trámite 1'!$D$10:$D$40</c:f>
              <c:numCache>
                <c:formatCode>dd/mm/yyyy</c:formatCode>
                <c:ptCount val="31"/>
                <c:pt idx="0">
                  <c:v>42373</c:v>
                </c:pt>
                <c:pt idx="1">
                  <c:v>42373</c:v>
                </c:pt>
                <c:pt idx="2">
                  <c:v>42373</c:v>
                </c:pt>
                <c:pt idx="3">
                  <c:v>42373</c:v>
                </c:pt>
                <c:pt idx="4">
                  <c:v>42373</c:v>
                </c:pt>
                <c:pt idx="5">
                  <c:v>42401</c:v>
                </c:pt>
                <c:pt idx="6">
                  <c:v>42401</c:v>
                </c:pt>
                <c:pt idx="7">
                  <c:v>42416</c:v>
                </c:pt>
                <c:pt idx="8">
                  <c:v>42416</c:v>
                </c:pt>
                <c:pt idx="9">
                  <c:v>42430</c:v>
                </c:pt>
                <c:pt idx="10">
                  <c:v>42439</c:v>
                </c:pt>
                <c:pt idx="11">
                  <c:v>42445</c:v>
                </c:pt>
                <c:pt idx="12">
                  <c:v>42445</c:v>
                </c:pt>
                <c:pt idx="13">
                  <c:v>42476</c:v>
                </c:pt>
                <c:pt idx="14">
                  <c:v>42476</c:v>
                </c:pt>
                <c:pt idx="15">
                  <c:v>42491</c:v>
                </c:pt>
                <c:pt idx="16">
                  <c:v>42491</c:v>
                </c:pt>
                <c:pt idx="17">
                  <c:v>42500</c:v>
                </c:pt>
                <c:pt idx="18">
                  <c:v>42506</c:v>
                </c:pt>
                <c:pt idx="19">
                  <c:v>42552</c:v>
                </c:pt>
                <c:pt idx="20">
                  <c:v>42552</c:v>
                </c:pt>
                <c:pt idx="21">
                  <c:v>42561</c:v>
                </c:pt>
                <c:pt idx="22">
                  <c:v>42567</c:v>
                </c:pt>
                <c:pt idx="23">
                  <c:v>42614</c:v>
                </c:pt>
                <c:pt idx="24">
                  <c:v>42614</c:v>
                </c:pt>
                <c:pt idx="25">
                  <c:v>42623</c:v>
                </c:pt>
                <c:pt idx="26">
                  <c:v>42644</c:v>
                </c:pt>
                <c:pt idx="27">
                  <c:v>42659</c:v>
                </c:pt>
                <c:pt idx="28">
                  <c:v>42675</c:v>
                </c:pt>
                <c:pt idx="29">
                  <c:v>42684</c:v>
                </c:pt>
                <c:pt idx="30">
                  <c:v>42690</c:v>
                </c:pt>
              </c:numCache>
            </c:numRef>
          </c:val>
        </c:ser>
        <c:ser>
          <c:idx val="1"/>
          <c:order val="1"/>
          <c:tx>
            <c:strRef>
              <c:f>'Trámite 1'!$F$8</c:f>
              <c:strCache>
                <c:ptCount val="1"/>
                <c:pt idx="0">
                  <c:v>DURACIÓN</c:v>
                </c:pt>
              </c:strCache>
            </c:strRef>
          </c:tx>
          <c:val>
            <c:numRef>
              <c:f>'Trámite 1'!$F$10:$F$40</c:f>
              <c:numCache>
                <c:formatCode>0.0</c:formatCode>
                <c:ptCount val="31"/>
                <c:pt idx="0">
                  <c:v>362</c:v>
                </c:pt>
                <c:pt idx="1">
                  <c:v>42</c:v>
                </c:pt>
                <c:pt idx="2">
                  <c:v>362</c:v>
                </c:pt>
                <c:pt idx="3">
                  <c:v>42</c:v>
                </c:pt>
                <c:pt idx="4">
                  <c:v>178</c:v>
                </c:pt>
                <c:pt idx="5">
                  <c:v>334</c:v>
                </c:pt>
                <c:pt idx="6">
                  <c:v>28</c:v>
                </c:pt>
                <c:pt idx="7">
                  <c:v>28</c:v>
                </c:pt>
                <c:pt idx="8">
                  <c:v>28</c:v>
                </c:pt>
                <c:pt idx="9">
                  <c:v>60</c:v>
                </c:pt>
                <c:pt idx="10">
                  <c:v>0</c:v>
                </c:pt>
                <c:pt idx="11">
                  <c:v>30</c:v>
                </c:pt>
                <c:pt idx="12">
                  <c:v>30</c:v>
                </c:pt>
                <c:pt idx="13">
                  <c:v>14</c:v>
                </c:pt>
                <c:pt idx="14">
                  <c:v>14</c:v>
                </c:pt>
                <c:pt idx="15">
                  <c:v>14</c:v>
                </c:pt>
                <c:pt idx="16">
                  <c:v>183</c:v>
                </c:pt>
                <c:pt idx="17">
                  <c:v>0</c:v>
                </c:pt>
                <c:pt idx="18">
                  <c:v>45</c:v>
                </c:pt>
                <c:pt idx="19">
                  <c:v>14</c:v>
                </c:pt>
                <c:pt idx="20">
                  <c:v>45</c:v>
                </c:pt>
                <c:pt idx="21">
                  <c:v>0</c:v>
                </c:pt>
                <c:pt idx="22">
                  <c:v>46</c:v>
                </c:pt>
                <c:pt idx="23">
                  <c:v>29</c:v>
                </c:pt>
                <c:pt idx="24">
                  <c:v>44</c:v>
                </c:pt>
                <c:pt idx="25">
                  <c:v>0</c:v>
                </c:pt>
                <c:pt idx="26">
                  <c:v>14</c:v>
                </c:pt>
                <c:pt idx="27">
                  <c:v>30</c:v>
                </c:pt>
                <c:pt idx="28">
                  <c:v>29</c:v>
                </c:pt>
                <c:pt idx="29">
                  <c:v>0</c:v>
                </c:pt>
                <c:pt idx="30">
                  <c:v>14</c:v>
                </c:pt>
              </c:numCache>
            </c:numRef>
          </c:val>
        </c:ser>
        <c:gapWidth val="51"/>
        <c:overlap val="100"/>
        <c:axId val="74208384"/>
        <c:axId val="74209920"/>
      </c:barChart>
      <c:catAx>
        <c:axId val="74208384"/>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74209920"/>
        <c:crosses val="autoZero"/>
        <c:auto val="1"/>
        <c:lblAlgn val="ctr"/>
        <c:lblOffset val="100"/>
      </c:catAx>
      <c:valAx>
        <c:axId val="74209920"/>
        <c:scaling>
          <c:orientation val="minMax"/>
          <c:min val="42373"/>
        </c:scaling>
        <c:axPos val="t"/>
        <c:majorGridlines/>
        <c:numFmt formatCode="dd/mm" sourceLinked="0"/>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74208384"/>
        <c:crosses val="autoZero"/>
        <c:crossBetween val="between"/>
        <c:majorUnit val="5"/>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88" l="0.70000000000000062" r="0.70000000000000062" t="0.750000000000004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R"/>
  <c:chart>
    <c:plotArea>
      <c:layout/>
      <c:barChart>
        <c:barDir val="bar"/>
        <c:grouping val="stacked"/>
        <c:ser>
          <c:idx val="0"/>
          <c:order val="0"/>
          <c:tx>
            <c:strRef>
              <c:f>'Trámite 2'!$D$8</c:f>
              <c:strCache>
                <c:ptCount val="1"/>
                <c:pt idx="0">
                  <c:v>Fecha de inicio</c:v>
                </c:pt>
              </c:strCache>
            </c:strRef>
          </c:tx>
          <c:spPr>
            <a:noFill/>
          </c:spPr>
          <c:val>
            <c:numRef>
              <c:f>'Trámite 2'!$D$10:$D$22</c:f>
              <c:numCache>
                <c:formatCode>dd/mm/yyyy</c:formatCode>
                <c:ptCount val="13"/>
                <c:pt idx="0">
                  <c:v>42373</c:v>
                </c:pt>
                <c:pt idx="1">
                  <c:v>42373</c:v>
                </c:pt>
                <c:pt idx="2">
                  <c:v>42373</c:v>
                </c:pt>
                <c:pt idx="3">
                  <c:v>42373</c:v>
                </c:pt>
                <c:pt idx="4">
                  <c:v>42439</c:v>
                </c:pt>
                <c:pt idx="5">
                  <c:v>42500</c:v>
                </c:pt>
                <c:pt idx="6">
                  <c:v>42552</c:v>
                </c:pt>
                <c:pt idx="7">
                  <c:v>42561</c:v>
                </c:pt>
                <c:pt idx="8">
                  <c:v>42583</c:v>
                </c:pt>
                <c:pt idx="9">
                  <c:v>42583</c:v>
                </c:pt>
                <c:pt idx="10">
                  <c:v>42623</c:v>
                </c:pt>
                <c:pt idx="11">
                  <c:v>42675</c:v>
                </c:pt>
                <c:pt idx="12">
                  <c:v>42684</c:v>
                </c:pt>
              </c:numCache>
            </c:numRef>
          </c:val>
        </c:ser>
        <c:ser>
          <c:idx val="1"/>
          <c:order val="1"/>
          <c:tx>
            <c:strRef>
              <c:f>'Trámite 2'!$F$8</c:f>
              <c:strCache>
                <c:ptCount val="1"/>
                <c:pt idx="0">
                  <c:v>DURACIÓN</c:v>
                </c:pt>
              </c:strCache>
            </c:strRef>
          </c:tx>
          <c:val>
            <c:numRef>
              <c:f>'Trámite 2'!$F$10:$F$22</c:f>
              <c:numCache>
                <c:formatCode>0.0</c:formatCode>
                <c:ptCount val="13"/>
                <c:pt idx="0">
                  <c:v>209</c:v>
                </c:pt>
                <c:pt idx="1">
                  <c:v>178</c:v>
                </c:pt>
                <c:pt idx="2">
                  <c:v>209</c:v>
                </c:pt>
                <c:pt idx="3">
                  <c:v>209</c:v>
                </c:pt>
                <c:pt idx="4">
                  <c:v>0</c:v>
                </c:pt>
                <c:pt idx="5">
                  <c:v>0</c:v>
                </c:pt>
                <c:pt idx="6">
                  <c:v>30</c:v>
                </c:pt>
                <c:pt idx="7">
                  <c:v>0</c:v>
                </c:pt>
                <c:pt idx="8">
                  <c:v>91</c:v>
                </c:pt>
                <c:pt idx="9">
                  <c:v>91</c:v>
                </c:pt>
                <c:pt idx="10">
                  <c:v>0</c:v>
                </c:pt>
                <c:pt idx="11">
                  <c:v>44</c:v>
                </c:pt>
                <c:pt idx="12">
                  <c:v>0</c:v>
                </c:pt>
              </c:numCache>
            </c:numRef>
          </c:val>
        </c:ser>
        <c:gapWidth val="51"/>
        <c:overlap val="100"/>
        <c:axId val="73702016"/>
        <c:axId val="73720192"/>
      </c:barChart>
      <c:catAx>
        <c:axId val="73702016"/>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73720192"/>
        <c:crosses val="autoZero"/>
        <c:auto val="1"/>
        <c:lblAlgn val="ctr"/>
        <c:lblOffset val="100"/>
      </c:catAx>
      <c:valAx>
        <c:axId val="73720192"/>
        <c:scaling>
          <c:orientation val="minMax"/>
          <c:min val="42373"/>
        </c:scaling>
        <c:axPos val="t"/>
        <c:majorGridlines/>
        <c:numFmt formatCode="dd/mm" sourceLinked="0"/>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73702016"/>
        <c:crosses val="autoZero"/>
        <c:crossBetween val="between"/>
        <c:majorUnit val="5"/>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s>

</file>

<file path=xl/drawings/_rels/drawing2.xml.rels><?xml version="1.0" encoding="UTF-8" standalone="no"?>
<Relationships xmlns="http://schemas.openxmlformats.org/package/2006/relationships">
<Relationship Id="rId1" Target="../charts/chart1.xml" Type="http://schemas.openxmlformats.org/officeDocument/2006/relationships/chart"/>
</Relationships>

</file>

<file path=xl/drawings/_rels/drawing3.xml.rels><?xml version="1.0" encoding="UTF-8" standalone="no"?>
<Relationships xmlns="http://schemas.openxmlformats.org/package/2006/relationships">
<Relationship Id="rId1" Target="../charts/chart2.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2</xdr:row>
      <xdr:rowOff>152400</xdr:rowOff>
    </xdr:from>
    <xdr:to>
      <xdr:col>4</xdr:col>
      <xdr:colOff>381000</xdr:colOff>
      <xdr:row>8</xdr:row>
      <xdr:rowOff>142875</xdr:rowOff>
    </xdr:to>
    <xdr:pic>
      <xdr:nvPicPr>
        <xdr:cNvPr id="2105" name="0 Imagen" descr="LOGO_DOBLE.jpg"/>
        <xdr:cNvPicPr>
          <a:picLocks noChangeAspect="1" noChangeArrowheads="1"/>
        </xdr:cNvPicPr>
      </xdr:nvPicPr>
      <xdr:blipFill>
        <a:blip xmlns:r="http://schemas.openxmlformats.org/officeDocument/2006/relationships" r:embed="rId1" cstate="print"/>
        <a:srcRect/>
        <a:stretch>
          <a:fillRect/>
        </a:stretch>
      </xdr:blipFill>
      <xdr:spPr bwMode="auto">
        <a:xfrm>
          <a:off x="1504950" y="485775"/>
          <a:ext cx="1924050" cy="962025"/>
        </a:xfrm>
        <a:prstGeom prst="rect">
          <a:avLst/>
        </a:prstGeom>
        <a:noFill/>
        <a:ln w="9525">
          <a:noFill/>
          <a:miter lim="800000"/>
          <a:headEnd/>
          <a:tailEnd/>
        </a:ln>
      </xdr:spPr>
    </xdr:pic>
    <xdr:clientData/>
  </xdr:twoCellAnchor>
  <xdr:twoCellAnchor editAs="oneCell">
    <xdr:from>
      <xdr:col>4</xdr:col>
      <xdr:colOff>647700</xdr:colOff>
      <xdr:row>3</xdr:row>
      <xdr:rowOff>9525</xdr:rowOff>
    </xdr:from>
    <xdr:to>
      <xdr:col>6</xdr:col>
      <xdr:colOff>742950</xdr:colOff>
      <xdr:row>8</xdr:row>
      <xdr:rowOff>28575</xdr:rowOff>
    </xdr:to>
    <xdr:pic>
      <xdr:nvPicPr>
        <xdr:cNvPr id="2106" name="2 Imagen" descr="BANHVI.jpg"/>
        <xdr:cNvPicPr>
          <a:picLocks noChangeAspect="1"/>
        </xdr:cNvPicPr>
      </xdr:nvPicPr>
      <xdr:blipFill>
        <a:blip xmlns:r="http://schemas.openxmlformats.org/officeDocument/2006/relationships" r:embed="rId2" cstate="print"/>
        <a:srcRect/>
        <a:stretch>
          <a:fillRect/>
        </a:stretch>
      </xdr:blipFill>
      <xdr:spPr bwMode="auto">
        <a:xfrm>
          <a:off x="3695700" y="504825"/>
          <a:ext cx="1619250" cy="828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200025</xdr:colOff>
      <xdr:row>7</xdr:row>
      <xdr:rowOff>238125</xdr:rowOff>
    </xdr:from>
    <xdr:to>
      <xdr:col>28</xdr:col>
      <xdr:colOff>57150</xdr:colOff>
      <xdr:row>40</xdr:row>
      <xdr:rowOff>66675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200025</xdr:colOff>
      <xdr:row>7</xdr:row>
      <xdr:rowOff>238125</xdr:rowOff>
    </xdr:from>
    <xdr:to>
      <xdr:col>28</xdr:col>
      <xdr:colOff>57150</xdr:colOff>
      <xdr:row>22</xdr:row>
      <xdr:rowOff>66675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3.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dimension ref="B2:G44"/>
  <sheetViews>
    <sheetView showGridLines="0" tabSelected="1" zoomScale="110" zoomScaleNormal="110" workbookViewId="0">
      <selection activeCell="L21" sqref="L21"/>
    </sheetView>
  </sheetViews>
  <sheetFormatPr baseColWidth="10" defaultRowHeight="12.75"/>
  <cols>
    <col min="1" max="1" width="11.42578125" customWidth="1"/>
    <col min="7" max="7" width="19.140625" customWidth="1"/>
  </cols>
  <sheetData>
    <row r="2" spans="2:7" ht="13.5" thickBot="1"/>
    <row r="3" spans="2:7">
      <c r="B3" s="20"/>
      <c r="C3" s="21"/>
      <c r="D3" s="21"/>
      <c r="E3" s="21"/>
      <c r="F3" s="21"/>
      <c r="G3" s="22"/>
    </row>
    <row r="4" spans="2:7">
      <c r="B4" s="23"/>
      <c r="C4" s="24"/>
      <c r="D4" s="24"/>
      <c r="E4" s="24"/>
      <c r="F4" s="24"/>
      <c r="G4" s="25"/>
    </row>
    <row r="5" spans="2:7">
      <c r="B5" s="23"/>
      <c r="C5" s="24"/>
      <c r="D5" s="24"/>
      <c r="E5" s="24"/>
      <c r="F5" s="24"/>
      <c r="G5" s="25"/>
    </row>
    <row r="6" spans="2:7">
      <c r="B6" s="23"/>
      <c r="C6" s="24"/>
      <c r="D6" s="24"/>
      <c r="E6" s="24"/>
      <c r="F6" s="24"/>
      <c r="G6" s="25"/>
    </row>
    <row r="7" spans="2:7">
      <c r="B7" s="23"/>
      <c r="C7" s="24"/>
      <c r="D7" s="24"/>
      <c r="E7" s="24"/>
      <c r="F7" s="24"/>
      <c r="G7" s="25"/>
    </row>
    <row r="8" spans="2:7">
      <c r="B8" s="23"/>
      <c r="C8" s="24"/>
      <c r="D8" s="24"/>
      <c r="E8" s="24"/>
      <c r="F8" s="30"/>
      <c r="G8" s="25"/>
    </row>
    <row r="9" spans="2:7">
      <c r="B9" s="23"/>
      <c r="C9" s="24"/>
      <c r="D9" s="24"/>
      <c r="E9" s="24"/>
      <c r="F9" s="24"/>
      <c r="G9" s="25"/>
    </row>
    <row r="10" spans="2:7">
      <c r="B10" s="23"/>
      <c r="C10" s="24"/>
      <c r="D10" s="24"/>
      <c r="E10" s="24"/>
      <c r="F10" s="24"/>
      <c r="G10" s="25"/>
    </row>
    <row r="11" spans="2:7">
      <c r="B11" s="23"/>
      <c r="C11" s="24"/>
      <c r="D11" s="24"/>
      <c r="E11" s="24"/>
      <c r="F11" s="24"/>
      <c r="G11" s="25"/>
    </row>
    <row r="12" spans="2:7">
      <c r="B12" s="23"/>
      <c r="C12" s="79" t="s">
        <v>20</v>
      </c>
      <c r="D12" s="79"/>
      <c r="E12" s="79"/>
      <c r="F12" s="79"/>
      <c r="G12" s="80"/>
    </row>
    <row r="13" spans="2:7">
      <c r="B13" s="23"/>
      <c r="C13" s="79" t="s">
        <v>16</v>
      </c>
      <c r="D13" s="79"/>
      <c r="E13" s="79"/>
      <c r="F13" s="79"/>
      <c r="G13" s="80"/>
    </row>
    <row r="14" spans="2:7">
      <c r="B14" s="23"/>
      <c r="C14" s="24"/>
      <c r="D14" s="24"/>
      <c r="E14" s="24"/>
      <c r="F14" s="24"/>
      <c r="G14" s="25"/>
    </row>
    <row r="15" spans="2:7">
      <c r="B15" s="23"/>
      <c r="C15" s="24"/>
      <c r="D15" s="24"/>
      <c r="E15" s="24"/>
      <c r="F15" s="24"/>
      <c r="G15" s="25"/>
    </row>
    <row r="16" spans="2:7">
      <c r="B16" s="23"/>
      <c r="C16" s="24"/>
      <c r="D16" s="24"/>
      <c r="E16" s="24"/>
      <c r="F16" s="24"/>
      <c r="G16" s="25"/>
    </row>
    <row r="17" spans="2:7">
      <c r="B17" s="23"/>
      <c r="C17" s="24"/>
      <c r="D17" s="24"/>
      <c r="E17" s="24"/>
      <c r="F17" s="24"/>
      <c r="G17" s="25"/>
    </row>
    <row r="18" spans="2:7">
      <c r="B18" s="23"/>
      <c r="C18" s="24"/>
      <c r="D18" s="24"/>
      <c r="E18" s="24"/>
      <c r="F18" s="24"/>
      <c r="G18" s="25"/>
    </row>
    <row r="19" spans="2:7">
      <c r="B19" s="23"/>
      <c r="C19" s="24"/>
      <c r="D19" s="24"/>
      <c r="E19" s="24"/>
      <c r="F19" s="24"/>
      <c r="G19" s="25"/>
    </row>
    <row r="20" spans="2:7">
      <c r="B20" s="23"/>
      <c r="C20" s="24"/>
      <c r="D20" s="24"/>
      <c r="E20" s="24"/>
      <c r="F20" s="24"/>
      <c r="G20" s="25"/>
    </row>
    <row r="21" spans="2:7">
      <c r="B21" s="23"/>
      <c r="C21" s="24"/>
      <c r="D21" s="24"/>
      <c r="E21" s="24"/>
      <c r="F21" s="24"/>
      <c r="G21" s="25"/>
    </row>
    <row r="22" spans="2:7">
      <c r="B22" s="23"/>
      <c r="C22" s="24"/>
      <c r="D22" s="24"/>
      <c r="E22" s="24"/>
      <c r="F22" s="24"/>
      <c r="G22" s="25"/>
    </row>
    <row r="23" spans="2:7" ht="15.75">
      <c r="B23" s="81" t="s">
        <v>15</v>
      </c>
      <c r="C23" s="82"/>
      <c r="D23" s="82"/>
      <c r="E23" s="82"/>
      <c r="F23" s="82"/>
      <c r="G23" s="83"/>
    </row>
    <row r="24" spans="2:7">
      <c r="B24" s="84" t="s">
        <v>148</v>
      </c>
      <c r="C24" s="85"/>
      <c r="D24" s="85"/>
      <c r="E24" s="85"/>
      <c r="F24" s="85"/>
      <c r="G24" s="86"/>
    </row>
    <row r="25" spans="2:7">
      <c r="B25" s="23"/>
      <c r="C25" s="24"/>
      <c r="D25" s="24"/>
      <c r="E25" s="24"/>
      <c r="F25" s="24"/>
      <c r="G25" s="25"/>
    </row>
    <row r="26" spans="2:7">
      <c r="B26" s="23"/>
      <c r="C26" s="24"/>
      <c r="D26" s="24"/>
      <c r="E26" s="24"/>
      <c r="F26" s="24"/>
      <c r="G26" s="25"/>
    </row>
    <row r="27" spans="2:7">
      <c r="B27" s="23"/>
      <c r="C27" s="24"/>
      <c r="D27" s="24"/>
      <c r="E27" s="24"/>
      <c r="F27" s="24"/>
      <c r="G27" s="25"/>
    </row>
    <row r="28" spans="2:7">
      <c r="B28" s="23"/>
      <c r="C28" s="24"/>
      <c r="D28" s="24"/>
      <c r="E28" s="24"/>
      <c r="F28" s="24"/>
      <c r="G28" s="25"/>
    </row>
    <row r="29" spans="2:7">
      <c r="B29" s="23"/>
      <c r="C29" s="24"/>
      <c r="D29" s="24"/>
      <c r="E29" s="24"/>
      <c r="F29" s="24"/>
      <c r="G29" s="25"/>
    </row>
    <row r="30" spans="2:7">
      <c r="B30" s="23"/>
      <c r="C30" s="24"/>
      <c r="D30" s="24"/>
      <c r="E30" s="24"/>
      <c r="F30" s="24"/>
      <c r="G30" s="25"/>
    </row>
    <row r="31" spans="2:7">
      <c r="B31" s="23"/>
      <c r="C31" s="24"/>
      <c r="D31" s="24"/>
      <c r="E31" s="24"/>
      <c r="F31" s="24"/>
      <c r="G31" s="25"/>
    </row>
    <row r="32" spans="2:7">
      <c r="B32" s="23"/>
      <c r="C32" s="24"/>
      <c r="D32" s="24"/>
      <c r="E32" s="24"/>
      <c r="F32" s="24"/>
      <c r="G32" s="25"/>
    </row>
    <row r="33" spans="2:7">
      <c r="B33" s="23"/>
      <c r="C33" s="24"/>
      <c r="D33" s="24"/>
      <c r="E33" s="24"/>
      <c r="F33" s="24"/>
      <c r="G33" s="25"/>
    </row>
    <row r="34" spans="2:7">
      <c r="B34" s="23"/>
      <c r="C34" s="24"/>
      <c r="D34" s="24"/>
      <c r="E34" s="24"/>
      <c r="F34" s="24"/>
      <c r="G34" s="25"/>
    </row>
    <row r="35" spans="2:7">
      <c r="B35" s="23"/>
      <c r="C35" s="24"/>
      <c r="D35" s="24"/>
      <c r="E35" s="24"/>
      <c r="F35" s="24"/>
      <c r="G35" s="25"/>
    </row>
    <row r="36" spans="2:7">
      <c r="B36" s="23"/>
      <c r="C36" s="24"/>
      <c r="D36" s="24"/>
      <c r="E36" s="24"/>
      <c r="F36" s="24"/>
      <c r="G36" s="25"/>
    </row>
    <row r="37" spans="2:7">
      <c r="B37" s="23"/>
      <c r="C37" s="24"/>
      <c r="D37" s="24"/>
      <c r="E37" s="24"/>
      <c r="F37" s="24"/>
      <c r="G37" s="25"/>
    </row>
    <row r="38" spans="2:7">
      <c r="B38" s="23"/>
      <c r="C38" s="24"/>
      <c r="D38" s="24"/>
      <c r="E38" s="24"/>
      <c r="F38" s="24"/>
      <c r="G38" s="25"/>
    </row>
    <row r="39" spans="2:7">
      <c r="B39" s="87" t="s">
        <v>127</v>
      </c>
      <c r="C39" s="88"/>
      <c r="D39" s="88"/>
      <c r="E39" s="88"/>
      <c r="F39" s="88"/>
      <c r="G39" s="89"/>
    </row>
    <row r="40" spans="2:7">
      <c r="B40" s="23"/>
      <c r="C40" s="24"/>
      <c r="D40" s="24"/>
      <c r="E40" s="24"/>
      <c r="F40" s="24"/>
      <c r="G40" s="25"/>
    </row>
    <row r="41" spans="2:7">
      <c r="B41" s="23"/>
      <c r="C41" s="24"/>
      <c r="D41" s="24"/>
      <c r="E41" s="24"/>
      <c r="F41" s="24"/>
      <c r="G41" s="25"/>
    </row>
    <row r="42" spans="2:7">
      <c r="B42" s="23"/>
      <c r="C42" s="24"/>
      <c r="D42" s="24"/>
      <c r="E42" s="24"/>
      <c r="F42" s="24"/>
      <c r="G42" s="25"/>
    </row>
    <row r="43" spans="2:7">
      <c r="B43" s="23"/>
      <c r="C43" s="24"/>
      <c r="D43" s="24"/>
      <c r="E43" s="24"/>
      <c r="F43" s="24"/>
      <c r="G43" s="25"/>
    </row>
    <row r="44" spans="2:7" ht="13.5" thickBot="1">
      <c r="B44" s="26"/>
      <c r="C44" s="27"/>
      <c r="D44" s="27"/>
      <c r="E44" s="27"/>
      <c r="F44" s="27"/>
      <c r="G44" s="28"/>
    </row>
  </sheetData>
  <mergeCells count="5">
    <mergeCell ref="C12:G12"/>
    <mergeCell ref="C13:G13"/>
    <mergeCell ref="B23:G23"/>
    <mergeCell ref="B24:G24"/>
    <mergeCell ref="B39:G39"/>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dimension ref="B1:E15"/>
  <sheetViews>
    <sheetView topLeftCell="A6" workbookViewId="0">
      <selection activeCell="B13" sqref="B13:E13"/>
    </sheetView>
  </sheetViews>
  <sheetFormatPr baseColWidth="10" defaultColWidth="12.42578125" defaultRowHeight="15.75"/>
  <cols>
    <col min="1" max="1" width="12.42578125" style="14"/>
    <col min="2" max="2" width="33" style="15" customWidth="1"/>
    <col min="3" max="3" width="38.28515625" style="14" customWidth="1"/>
    <col min="4" max="5" width="33" style="14" customWidth="1"/>
    <col min="6" max="16384" width="12.42578125" style="14"/>
  </cols>
  <sheetData>
    <row r="1" spans="2:5">
      <c r="B1" s="93" t="s">
        <v>21</v>
      </c>
      <c r="C1" s="93"/>
      <c r="D1" s="93"/>
      <c r="E1" s="93"/>
    </row>
    <row r="2" spans="2:5" ht="16.5" thickBot="1">
      <c r="B2" s="94"/>
      <c r="C2" s="94"/>
      <c r="D2" s="94"/>
      <c r="E2" s="94"/>
    </row>
    <row r="3" spans="2:5" ht="69" customHeight="1">
      <c r="B3" s="31" t="s">
        <v>11</v>
      </c>
      <c r="C3" s="59" t="s">
        <v>104</v>
      </c>
      <c r="D3" s="32" t="s">
        <v>7</v>
      </c>
      <c r="E3" s="60">
        <v>42735</v>
      </c>
    </row>
    <row r="4" spans="2:5" ht="62.25" customHeight="1" thickBot="1">
      <c r="B4" s="33" t="s">
        <v>8</v>
      </c>
      <c r="C4" s="75" t="s">
        <v>120</v>
      </c>
      <c r="D4" s="34" t="s">
        <v>9</v>
      </c>
      <c r="E4" s="61" t="s">
        <v>121</v>
      </c>
    </row>
    <row r="5" spans="2:5" ht="376.5" customHeight="1">
      <c r="B5" s="29" t="s">
        <v>12</v>
      </c>
      <c r="C5" s="59" t="s">
        <v>105</v>
      </c>
      <c r="D5" s="34" t="s">
        <v>13</v>
      </c>
      <c r="E5" s="62" t="s">
        <v>122</v>
      </c>
    </row>
    <row r="6" spans="2:5" ht="39.75" customHeight="1" thickBot="1">
      <c r="B6" s="33" t="s">
        <v>14</v>
      </c>
      <c r="C6" s="74">
        <v>42561</v>
      </c>
      <c r="D6" s="34" t="s">
        <v>10</v>
      </c>
      <c r="E6" s="76">
        <v>0.4</v>
      </c>
    </row>
    <row r="7" spans="2:5" ht="57" customHeight="1">
      <c r="B7" s="29" t="s">
        <v>17</v>
      </c>
      <c r="C7" s="35" t="s">
        <v>129</v>
      </c>
      <c r="D7" s="36" t="s">
        <v>146</v>
      </c>
      <c r="E7" s="37" t="s">
        <v>18</v>
      </c>
    </row>
    <row r="8" spans="2:5" ht="165.75" customHeight="1">
      <c r="B8" s="38" t="s">
        <v>23</v>
      </c>
      <c r="C8" s="95" t="s">
        <v>147</v>
      </c>
      <c r="D8" s="96"/>
      <c r="E8" s="97"/>
    </row>
    <row r="9" spans="2:5" ht="96.75" customHeight="1">
      <c r="B9" s="39" t="s">
        <v>24</v>
      </c>
      <c r="C9" s="98"/>
      <c r="D9" s="98"/>
      <c r="E9" s="98"/>
    </row>
    <row r="10" spans="2:5" ht="96.75" customHeight="1">
      <c r="B10" s="39" t="s">
        <v>26</v>
      </c>
      <c r="C10" s="99" t="s">
        <v>27</v>
      </c>
      <c r="D10" s="100"/>
      <c r="E10" s="101"/>
    </row>
    <row r="11" spans="2:5" ht="96.75" customHeight="1">
      <c r="B11" s="38" t="s">
        <v>28</v>
      </c>
      <c r="C11" s="40" t="s">
        <v>107</v>
      </c>
      <c r="D11" s="100" t="s">
        <v>29</v>
      </c>
      <c r="E11" s="101"/>
    </row>
    <row r="12" spans="2:5" ht="81" customHeight="1" thickBot="1">
      <c r="B12" s="39" t="s">
        <v>30</v>
      </c>
      <c r="C12" s="40" t="s">
        <v>107</v>
      </c>
      <c r="D12" s="100" t="s">
        <v>31</v>
      </c>
      <c r="E12" s="101"/>
    </row>
    <row r="13" spans="2:5" ht="42" customHeight="1" thickBot="1">
      <c r="B13" s="90" t="s">
        <v>32</v>
      </c>
      <c r="C13" s="91"/>
      <c r="D13" s="91"/>
      <c r="E13" s="92"/>
    </row>
    <row r="14" spans="2:5" ht="69.95" customHeight="1"/>
    <row r="15" spans="2:5" ht="33" customHeight="1"/>
  </sheetData>
  <mergeCells count="7">
    <mergeCell ref="B13:E13"/>
    <mergeCell ref="B1:E2"/>
    <mergeCell ref="C8:E8"/>
    <mergeCell ref="C9:E9"/>
    <mergeCell ref="C10:E10"/>
    <mergeCell ref="D11:E11"/>
    <mergeCell ref="D12:E12"/>
  </mergeCells>
  <pageMargins left="0.75" right="0.75" top="1" bottom="1" header="0.5" footer="0.5"/>
  <pageSetup scale="61" orientation="portrait" horizontalDpi="1200" verticalDpi="120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2:AB54"/>
  <sheetViews>
    <sheetView showGridLines="0" zoomScaleNormal="100" workbookViewId="0">
      <selection activeCell="B47" sqref="B47:AB54"/>
    </sheetView>
  </sheetViews>
  <sheetFormatPr baseColWidth="10" defaultColWidth="3.140625" defaultRowHeight="16.5"/>
  <cols>
    <col min="1" max="1" width="5.140625" style="1" customWidth="1"/>
    <col min="2" max="2" width="41.140625" style="3" customWidth="1"/>
    <col min="3" max="3" width="20.85546875" style="3" customWidth="1"/>
    <col min="4" max="4" width="15.5703125" style="3" customWidth="1"/>
    <col min="5" max="5" width="14.85546875" style="3" customWidth="1"/>
    <col min="6" max="6" width="11.7109375" style="2" customWidth="1"/>
    <col min="7" max="7" width="12.140625" style="2" customWidth="1"/>
    <col min="8" max="8" width="11.85546875" style="2" customWidth="1"/>
    <col min="9" max="9" width="13.28515625" style="2" customWidth="1"/>
    <col min="10" max="10" width="36.7109375" style="12" customWidth="1"/>
    <col min="11" max="11" width="3.140625" style="1" customWidth="1"/>
    <col min="12" max="16384" width="3.140625" style="1"/>
  </cols>
  <sheetData>
    <row r="2" spans="1:12" ht="14.25">
      <c r="B2" s="113" t="s">
        <v>4</v>
      </c>
      <c r="C2" s="113"/>
      <c r="D2" s="113"/>
      <c r="E2" s="113"/>
      <c r="F2" s="113"/>
      <c r="G2" s="113"/>
      <c r="H2" s="113"/>
      <c r="I2" s="113"/>
      <c r="J2" s="113"/>
    </row>
    <row r="3" spans="1:12" ht="21" customHeight="1">
      <c r="B3" s="113"/>
      <c r="C3" s="113"/>
      <c r="D3" s="113"/>
      <c r="E3" s="113"/>
      <c r="F3" s="113"/>
      <c r="G3" s="113"/>
      <c r="H3" s="113"/>
      <c r="I3" s="113"/>
      <c r="J3" s="113"/>
    </row>
    <row r="4" spans="1:12" ht="18.75" customHeight="1">
      <c r="B4" s="113"/>
      <c r="C4" s="113"/>
      <c r="D4" s="113"/>
      <c r="E4" s="113"/>
      <c r="F4" s="113"/>
      <c r="G4" s="113"/>
      <c r="H4" s="113"/>
      <c r="I4" s="113"/>
      <c r="J4" s="113"/>
    </row>
    <row r="5" spans="1:12" ht="50.25" customHeight="1">
      <c r="B5" s="114" t="s">
        <v>33</v>
      </c>
      <c r="C5" s="114"/>
      <c r="D5" s="114"/>
      <c r="E5" s="114"/>
      <c r="F5" s="114"/>
      <c r="G5" s="114"/>
      <c r="H5" s="114"/>
      <c r="I5" s="114"/>
      <c r="J5" s="114"/>
      <c r="K5" s="114"/>
      <c r="L5" s="114"/>
    </row>
    <row r="7" spans="1:12" ht="8.25" customHeight="1">
      <c r="A7" s="4"/>
      <c r="B7" s="5"/>
      <c r="C7" s="5"/>
      <c r="D7" s="5"/>
      <c r="E7" s="5"/>
      <c r="F7" s="5"/>
      <c r="G7" s="5"/>
      <c r="H7" s="5"/>
      <c r="I7" s="5"/>
      <c r="J7" s="10"/>
    </row>
    <row r="8" spans="1:12" s="7" customFormat="1" ht="33.75" customHeight="1">
      <c r="A8" s="41" t="s">
        <v>5</v>
      </c>
      <c r="B8" s="42" t="s">
        <v>34</v>
      </c>
      <c r="C8" s="42" t="s">
        <v>0</v>
      </c>
      <c r="D8" s="43" t="s">
        <v>1</v>
      </c>
      <c r="E8" s="43" t="s">
        <v>3</v>
      </c>
      <c r="F8" s="42" t="s">
        <v>35</v>
      </c>
      <c r="G8" s="43" t="s">
        <v>2</v>
      </c>
      <c r="H8" s="6"/>
      <c r="I8" s="6"/>
      <c r="J8" s="11"/>
    </row>
    <row r="9" spans="1:12" ht="15.75" customHeight="1">
      <c r="A9" s="44"/>
      <c r="B9" s="45"/>
      <c r="C9" s="45"/>
      <c r="D9" s="45"/>
      <c r="E9" s="45"/>
      <c r="F9" s="45"/>
      <c r="G9" s="46">
        <f>+(G10+G12+G15+G20+G27+G31+G35+G39)/8</f>
        <v>0.39743055555555556</v>
      </c>
      <c r="H9" s="8"/>
      <c r="I9" s="8"/>
      <c r="K9" s="2"/>
    </row>
    <row r="10" spans="1:12" s="19" customFormat="1" ht="60.75" customHeight="1">
      <c r="A10" s="47">
        <v>1</v>
      </c>
      <c r="B10" s="48" t="s">
        <v>36</v>
      </c>
      <c r="C10" s="49" t="s">
        <v>37</v>
      </c>
      <c r="D10" s="50">
        <v>42373</v>
      </c>
      <c r="E10" s="50">
        <v>42735</v>
      </c>
      <c r="F10" s="51">
        <f t="shared" ref="F10:F40" si="0">E10-D10</f>
        <v>362</v>
      </c>
      <c r="G10" s="52">
        <f>+(G11+G14+G17+G21+G23+G29+G32+G34+G37+G40)/10</f>
        <v>8.4999999999999992E-2</v>
      </c>
      <c r="H10" s="16"/>
      <c r="I10" s="17"/>
      <c r="J10" s="18"/>
    </row>
    <row r="11" spans="1:12" s="19" customFormat="1" ht="52.5" customHeight="1">
      <c r="A11" s="47" t="s">
        <v>38</v>
      </c>
      <c r="B11" s="48" t="s">
        <v>39</v>
      </c>
      <c r="C11" s="49" t="s">
        <v>37</v>
      </c>
      <c r="D11" s="50">
        <v>42373</v>
      </c>
      <c r="E11" s="50">
        <v>42415</v>
      </c>
      <c r="F11" s="51">
        <f t="shared" si="0"/>
        <v>42</v>
      </c>
      <c r="G11" s="52">
        <v>0.85</v>
      </c>
      <c r="H11" s="16"/>
      <c r="I11" s="17"/>
      <c r="J11" s="18"/>
    </row>
    <row r="12" spans="1:12" s="19" customFormat="1" ht="57.75" customHeight="1">
      <c r="A12" s="47">
        <v>2</v>
      </c>
      <c r="B12" s="48" t="s">
        <v>40</v>
      </c>
      <c r="C12" s="49" t="s">
        <v>37</v>
      </c>
      <c r="D12" s="50">
        <v>42373</v>
      </c>
      <c r="E12" s="50">
        <v>42735</v>
      </c>
      <c r="F12" s="51">
        <f t="shared" si="0"/>
        <v>362</v>
      </c>
      <c r="G12" s="52">
        <f>+(G13+G18+G22+G24+G25+G28+G30+G33+G36)/9</f>
        <v>9.4444444444444442E-2</v>
      </c>
      <c r="H12" s="16"/>
      <c r="I12" s="17"/>
      <c r="J12" s="18"/>
    </row>
    <row r="13" spans="1:12" s="19" customFormat="1" ht="54" customHeight="1">
      <c r="A13" s="47" t="s">
        <v>41</v>
      </c>
      <c r="B13" s="48" t="s">
        <v>42</v>
      </c>
      <c r="C13" s="49" t="s">
        <v>37</v>
      </c>
      <c r="D13" s="50">
        <v>42373</v>
      </c>
      <c r="E13" s="50">
        <v>42415</v>
      </c>
      <c r="F13" s="51">
        <f t="shared" si="0"/>
        <v>42</v>
      </c>
      <c r="G13" s="52">
        <v>0.85</v>
      </c>
      <c r="H13" s="16"/>
      <c r="I13" s="17"/>
      <c r="J13" s="18"/>
    </row>
    <row r="14" spans="1:12" s="19" customFormat="1" ht="53.25" customHeight="1">
      <c r="A14" s="47" t="s">
        <v>43</v>
      </c>
      <c r="B14" s="53" t="s">
        <v>44</v>
      </c>
      <c r="C14" s="49" t="s">
        <v>45</v>
      </c>
      <c r="D14" s="50">
        <v>42373</v>
      </c>
      <c r="E14" s="50">
        <v>42551</v>
      </c>
      <c r="F14" s="51">
        <f t="shared" si="0"/>
        <v>178</v>
      </c>
      <c r="G14" s="52">
        <v>0</v>
      </c>
      <c r="H14" s="16"/>
      <c r="I14" s="17"/>
      <c r="J14" s="18"/>
    </row>
    <row r="15" spans="1:12" s="19" customFormat="1" ht="59.25" customHeight="1">
      <c r="A15" s="47">
        <v>3</v>
      </c>
      <c r="B15" s="48" t="s">
        <v>46</v>
      </c>
      <c r="C15" s="54" t="s">
        <v>47</v>
      </c>
      <c r="D15" s="50">
        <v>42401</v>
      </c>
      <c r="E15" s="50">
        <v>42735</v>
      </c>
      <c r="F15" s="51">
        <f t="shared" si="0"/>
        <v>334</v>
      </c>
      <c r="G15" s="52">
        <f>+(G16+G19+G26+G38)/4</f>
        <v>0</v>
      </c>
      <c r="H15" s="16"/>
      <c r="I15" s="17"/>
      <c r="J15" s="18"/>
    </row>
    <row r="16" spans="1:12" s="19" customFormat="1" ht="51" customHeight="1">
      <c r="A16" s="55" t="s">
        <v>48</v>
      </c>
      <c r="B16" s="48" t="s">
        <v>49</v>
      </c>
      <c r="C16" s="56" t="s">
        <v>50</v>
      </c>
      <c r="D16" s="57">
        <v>42401</v>
      </c>
      <c r="E16" s="50">
        <v>42429</v>
      </c>
      <c r="F16" s="51">
        <f t="shared" si="0"/>
        <v>28</v>
      </c>
      <c r="G16" s="52">
        <v>0</v>
      </c>
      <c r="H16" s="16"/>
      <c r="I16" s="17"/>
      <c r="J16" s="18"/>
    </row>
    <row r="17" spans="1:10" s="19" customFormat="1" ht="51.75" customHeight="1">
      <c r="A17" s="47" t="s">
        <v>51</v>
      </c>
      <c r="B17" s="48" t="s">
        <v>52</v>
      </c>
      <c r="C17" s="49" t="s">
        <v>45</v>
      </c>
      <c r="D17" s="50">
        <v>42416</v>
      </c>
      <c r="E17" s="50">
        <v>42444</v>
      </c>
      <c r="F17" s="51">
        <f t="shared" si="0"/>
        <v>28</v>
      </c>
      <c r="G17" s="52">
        <v>0</v>
      </c>
      <c r="H17" s="16"/>
      <c r="I17" s="17"/>
      <c r="J17" s="18"/>
    </row>
    <row r="18" spans="1:10" s="19" customFormat="1" ht="52.5" customHeight="1">
      <c r="A18" s="47" t="s">
        <v>53</v>
      </c>
      <c r="B18" s="48" t="s">
        <v>54</v>
      </c>
      <c r="C18" s="49" t="s">
        <v>45</v>
      </c>
      <c r="D18" s="50">
        <v>42416</v>
      </c>
      <c r="E18" s="50">
        <v>42444</v>
      </c>
      <c r="F18" s="51">
        <f t="shared" si="0"/>
        <v>28</v>
      </c>
      <c r="G18" s="52">
        <v>0</v>
      </c>
      <c r="H18" s="16"/>
      <c r="I18" s="17"/>
      <c r="J18" s="18"/>
    </row>
    <row r="19" spans="1:10" s="19" customFormat="1" ht="54.75" customHeight="1">
      <c r="A19" s="55" t="s">
        <v>55</v>
      </c>
      <c r="B19" s="48" t="s">
        <v>56</v>
      </c>
      <c r="C19" s="56" t="s">
        <v>50</v>
      </c>
      <c r="D19" s="57">
        <v>42430</v>
      </c>
      <c r="E19" s="50">
        <v>42490</v>
      </c>
      <c r="F19" s="51">
        <f t="shared" si="0"/>
        <v>60</v>
      </c>
      <c r="G19" s="52">
        <v>0</v>
      </c>
      <c r="H19" s="16"/>
      <c r="I19" s="17"/>
      <c r="J19" s="18"/>
    </row>
    <row r="20" spans="1:10" s="19" customFormat="1" ht="54" customHeight="1">
      <c r="A20" s="47">
        <v>4</v>
      </c>
      <c r="B20" s="58" t="s">
        <v>57</v>
      </c>
      <c r="C20" s="49" t="s">
        <v>19</v>
      </c>
      <c r="D20" s="50">
        <v>42439</v>
      </c>
      <c r="E20" s="50">
        <v>42439</v>
      </c>
      <c r="F20" s="51">
        <f t="shared" si="0"/>
        <v>0</v>
      </c>
      <c r="G20" s="52">
        <v>1</v>
      </c>
      <c r="H20" s="16"/>
      <c r="I20" s="17"/>
      <c r="J20" s="18"/>
    </row>
    <row r="21" spans="1:10" s="19" customFormat="1" ht="54" customHeight="1">
      <c r="A21" s="47" t="s">
        <v>58</v>
      </c>
      <c r="B21" s="58" t="s">
        <v>59</v>
      </c>
      <c r="C21" s="49" t="s">
        <v>37</v>
      </c>
      <c r="D21" s="50">
        <v>42445</v>
      </c>
      <c r="E21" s="50">
        <v>42475</v>
      </c>
      <c r="F21" s="51">
        <f t="shared" si="0"/>
        <v>30</v>
      </c>
      <c r="G21" s="52">
        <v>0</v>
      </c>
      <c r="H21" s="16"/>
      <c r="I21" s="17"/>
      <c r="J21" s="18"/>
    </row>
    <row r="22" spans="1:10" s="19" customFormat="1" ht="58.5" customHeight="1">
      <c r="A22" s="47" t="s">
        <v>60</v>
      </c>
      <c r="B22" s="53" t="s">
        <v>61</v>
      </c>
      <c r="C22" s="49" t="s">
        <v>37</v>
      </c>
      <c r="D22" s="50">
        <v>42445</v>
      </c>
      <c r="E22" s="50">
        <v>42475</v>
      </c>
      <c r="F22" s="51">
        <f t="shared" si="0"/>
        <v>30</v>
      </c>
      <c r="G22" s="52">
        <v>0</v>
      </c>
      <c r="H22" s="16"/>
      <c r="I22" s="17"/>
      <c r="J22" s="18"/>
    </row>
    <row r="23" spans="1:10" s="19" customFormat="1" ht="57" customHeight="1">
      <c r="A23" s="47" t="s">
        <v>62</v>
      </c>
      <c r="B23" s="58" t="s">
        <v>63</v>
      </c>
      <c r="C23" s="49" t="s">
        <v>64</v>
      </c>
      <c r="D23" s="50">
        <v>42476</v>
      </c>
      <c r="E23" s="50">
        <v>42490</v>
      </c>
      <c r="F23" s="51">
        <f t="shared" si="0"/>
        <v>14</v>
      </c>
      <c r="G23" s="52">
        <v>0</v>
      </c>
      <c r="H23" s="16"/>
      <c r="I23" s="17"/>
      <c r="J23" s="18"/>
    </row>
    <row r="24" spans="1:10" ht="43.5" customHeight="1">
      <c r="A24" s="47" t="s">
        <v>65</v>
      </c>
      <c r="B24" s="58" t="s">
        <v>66</v>
      </c>
      <c r="C24" s="49" t="s">
        <v>64</v>
      </c>
      <c r="D24" s="50">
        <v>42476</v>
      </c>
      <c r="E24" s="50">
        <v>42490</v>
      </c>
      <c r="F24" s="51">
        <f t="shared" si="0"/>
        <v>14</v>
      </c>
      <c r="G24" s="52">
        <v>0</v>
      </c>
      <c r="H24" s="13"/>
      <c r="I24" s="9"/>
    </row>
    <row r="25" spans="1:10" ht="57" customHeight="1">
      <c r="A25" s="47" t="s">
        <v>67</v>
      </c>
      <c r="B25" s="58" t="s">
        <v>68</v>
      </c>
      <c r="C25" s="49" t="s">
        <v>45</v>
      </c>
      <c r="D25" s="50">
        <v>42491</v>
      </c>
      <c r="E25" s="50">
        <v>42505</v>
      </c>
      <c r="F25" s="51">
        <f t="shared" si="0"/>
        <v>14</v>
      </c>
      <c r="G25" s="52">
        <v>0</v>
      </c>
      <c r="H25" s="13"/>
      <c r="I25" s="9"/>
    </row>
    <row r="26" spans="1:10" s="19" customFormat="1" ht="39.75" customHeight="1">
      <c r="A26" s="55" t="s">
        <v>69</v>
      </c>
      <c r="B26" s="48" t="s">
        <v>70</v>
      </c>
      <c r="C26" s="56" t="s">
        <v>71</v>
      </c>
      <c r="D26" s="57">
        <v>42491</v>
      </c>
      <c r="E26" s="50">
        <v>42674</v>
      </c>
      <c r="F26" s="51">
        <f t="shared" si="0"/>
        <v>183</v>
      </c>
      <c r="G26" s="52">
        <v>0</v>
      </c>
      <c r="H26" s="16"/>
      <c r="I26" s="17"/>
      <c r="J26" s="18"/>
    </row>
    <row r="27" spans="1:10" s="19" customFormat="1" ht="42.75" customHeight="1">
      <c r="A27" s="47">
        <v>5</v>
      </c>
      <c r="B27" s="58" t="s">
        <v>72</v>
      </c>
      <c r="C27" s="49" t="s">
        <v>19</v>
      </c>
      <c r="D27" s="50">
        <v>42500</v>
      </c>
      <c r="E27" s="50">
        <v>42500</v>
      </c>
      <c r="F27" s="51">
        <f t="shared" si="0"/>
        <v>0</v>
      </c>
      <c r="G27" s="52">
        <v>1</v>
      </c>
      <c r="H27" s="16"/>
      <c r="I27" s="17"/>
      <c r="J27" s="18"/>
    </row>
    <row r="28" spans="1:10" s="19" customFormat="1" ht="40.5" customHeight="1">
      <c r="A28" s="47" t="s">
        <v>73</v>
      </c>
      <c r="B28" s="58" t="s">
        <v>74</v>
      </c>
      <c r="C28" s="49" t="s">
        <v>75</v>
      </c>
      <c r="D28" s="50">
        <v>42506</v>
      </c>
      <c r="E28" s="50">
        <v>42551</v>
      </c>
      <c r="F28" s="51">
        <f t="shared" si="0"/>
        <v>45</v>
      </c>
      <c r="G28" s="52">
        <v>0</v>
      </c>
      <c r="H28" s="16"/>
      <c r="I28" s="17"/>
      <c r="J28" s="18"/>
    </row>
    <row r="29" spans="1:10" s="19" customFormat="1" ht="47.25" customHeight="1">
      <c r="A29" s="47" t="s">
        <v>76</v>
      </c>
      <c r="B29" s="58" t="s">
        <v>77</v>
      </c>
      <c r="C29" s="49" t="s">
        <v>45</v>
      </c>
      <c r="D29" s="50">
        <v>42552</v>
      </c>
      <c r="E29" s="50">
        <v>42566</v>
      </c>
      <c r="F29" s="51">
        <f t="shared" si="0"/>
        <v>14</v>
      </c>
      <c r="G29" s="52">
        <v>0</v>
      </c>
      <c r="H29" s="16"/>
      <c r="I29" s="17"/>
      <c r="J29" s="18"/>
    </row>
    <row r="30" spans="1:10" s="19" customFormat="1" ht="57" customHeight="1">
      <c r="A30" s="47" t="s">
        <v>78</v>
      </c>
      <c r="B30" s="58" t="s">
        <v>79</v>
      </c>
      <c r="C30" s="49" t="s">
        <v>45</v>
      </c>
      <c r="D30" s="50">
        <v>42552</v>
      </c>
      <c r="E30" s="50">
        <v>42597</v>
      </c>
      <c r="F30" s="51">
        <f>E30-D30</f>
        <v>45</v>
      </c>
      <c r="G30" s="52">
        <v>0</v>
      </c>
      <c r="H30" s="16"/>
      <c r="I30" s="17"/>
      <c r="J30" s="18"/>
    </row>
    <row r="31" spans="1:10" s="19" customFormat="1" ht="41.25" customHeight="1">
      <c r="A31" s="47">
        <v>6</v>
      </c>
      <c r="B31" s="58" t="s">
        <v>80</v>
      </c>
      <c r="C31" s="49" t="s">
        <v>19</v>
      </c>
      <c r="D31" s="50">
        <v>42561</v>
      </c>
      <c r="E31" s="50">
        <v>42561</v>
      </c>
      <c r="F31" s="51">
        <f t="shared" si="0"/>
        <v>0</v>
      </c>
      <c r="G31" s="52">
        <v>1</v>
      </c>
      <c r="H31" s="16"/>
      <c r="I31" s="17"/>
      <c r="J31" s="18"/>
    </row>
    <row r="32" spans="1:10" s="19" customFormat="1" ht="47.25" customHeight="1">
      <c r="A32" s="47" t="s">
        <v>81</v>
      </c>
      <c r="B32" s="58" t="s">
        <v>82</v>
      </c>
      <c r="C32" s="49" t="s">
        <v>75</v>
      </c>
      <c r="D32" s="50">
        <v>42567</v>
      </c>
      <c r="E32" s="50">
        <v>42613</v>
      </c>
      <c r="F32" s="51">
        <f t="shared" si="0"/>
        <v>46</v>
      </c>
      <c r="G32" s="52">
        <v>0</v>
      </c>
      <c r="H32" s="16"/>
      <c r="I32" s="17"/>
      <c r="J32" s="18"/>
    </row>
    <row r="33" spans="1:28" s="19" customFormat="1" ht="47.25" customHeight="1">
      <c r="A33" s="47" t="s">
        <v>83</v>
      </c>
      <c r="B33" s="58" t="s">
        <v>84</v>
      </c>
      <c r="C33" s="49" t="s">
        <v>85</v>
      </c>
      <c r="D33" s="50">
        <v>42614</v>
      </c>
      <c r="E33" s="50">
        <v>42643</v>
      </c>
      <c r="F33" s="51">
        <f>E33-D33</f>
        <v>29</v>
      </c>
      <c r="G33" s="52">
        <v>0</v>
      </c>
      <c r="H33" s="16"/>
      <c r="I33" s="17"/>
      <c r="J33" s="18"/>
    </row>
    <row r="34" spans="1:28" s="19" customFormat="1" ht="47.25" customHeight="1">
      <c r="A34" s="47" t="s">
        <v>86</v>
      </c>
      <c r="B34" s="58" t="s">
        <v>87</v>
      </c>
      <c r="C34" s="49" t="s">
        <v>45</v>
      </c>
      <c r="D34" s="50">
        <v>42614</v>
      </c>
      <c r="E34" s="50">
        <v>42658</v>
      </c>
      <c r="F34" s="51">
        <f>E34-D34</f>
        <v>44</v>
      </c>
      <c r="G34" s="52">
        <v>0</v>
      </c>
      <c r="H34" s="16"/>
      <c r="I34" s="17"/>
      <c r="J34" s="18"/>
    </row>
    <row r="35" spans="1:28" s="19" customFormat="1" ht="38.25" customHeight="1">
      <c r="A35" s="47">
        <v>7</v>
      </c>
      <c r="B35" s="58" t="s">
        <v>88</v>
      </c>
      <c r="C35" s="49" t="s">
        <v>19</v>
      </c>
      <c r="D35" s="50">
        <v>42623</v>
      </c>
      <c r="E35" s="50">
        <v>42623</v>
      </c>
      <c r="F35" s="51">
        <f t="shared" si="0"/>
        <v>0</v>
      </c>
      <c r="G35" s="52">
        <v>0</v>
      </c>
      <c r="H35" s="16"/>
      <c r="I35" s="17"/>
      <c r="J35" s="18"/>
    </row>
    <row r="36" spans="1:28" s="19" customFormat="1" ht="54" customHeight="1">
      <c r="A36" s="47" t="s">
        <v>89</v>
      </c>
      <c r="B36" s="58" t="s">
        <v>90</v>
      </c>
      <c r="C36" s="49" t="s">
        <v>45</v>
      </c>
      <c r="D36" s="50">
        <v>42644</v>
      </c>
      <c r="E36" s="50">
        <v>42658</v>
      </c>
      <c r="F36" s="51">
        <f t="shared" si="0"/>
        <v>14</v>
      </c>
      <c r="G36" s="52">
        <v>0</v>
      </c>
      <c r="H36" s="16"/>
      <c r="I36" s="17"/>
      <c r="J36" s="18"/>
    </row>
    <row r="37" spans="1:28" s="19" customFormat="1" ht="54" customHeight="1">
      <c r="A37" s="47" t="s">
        <v>91</v>
      </c>
      <c r="B37" s="58" t="s">
        <v>92</v>
      </c>
      <c r="C37" s="49" t="s">
        <v>85</v>
      </c>
      <c r="D37" s="50">
        <v>42659</v>
      </c>
      <c r="E37" s="50">
        <v>42689</v>
      </c>
      <c r="F37" s="51">
        <f>E37-D37</f>
        <v>30</v>
      </c>
      <c r="G37" s="52">
        <v>0</v>
      </c>
      <c r="H37" s="16"/>
      <c r="I37" s="17"/>
      <c r="J37" s="18"/>
    </row>
    <row r="38" spans="1:28" s="19" customFormat="1" ht="50.25" customHeight="1">
      <c r="A38" s="55" t="s">
        <v>93</v>
      </c>
      <c r="B38" s="48" t="s">
        <v>94</v>
      </c>
      <c r="C38" s="56" t="s">
        <v>47</v>
      </c>
      <c r="D38" s="57">
        <v>42675</v>
      </c>
      <c r="E38" s="50">
        <v>42704</v>
      </c>
      <c r="F38" s="51">
        <f t="shared" si="0"/>
        <v>29</v>
      </c>
      <c r="G38" s="52">
        <v>0</v>
      </c>
      <c r="H38" s="16"/>
      <c r="I38" s="17"/>
      <c r="J38" s="18"/>
    </row>
    <row r="39" spans="1:28" s="19" customFormat="1" ht="42" customHeight="1">
      <c r="A39" s="47">
        <v>8</v>
      </c>
      <c r="B39" s="58" t="s">
        <v>95</v>
      </c>
      <c r="C39" s="49" t="s">
        <v>19</v>
      </c>
      <c r="D39" s="50">
        <v>42684</v>
      </c>
      <c r="E39" s="50">
        <v>42684</v>
      </c>
      <c r="F39" s="51">
        <f t="shared" si="0"/>
        <v>0</v>
      </c>
      <c r="G39" s="52">
        <v>0</v>
      </c>
      <c r="H39" s="16"/>
      <c r="I39" s="17"/>
      <c r="J39" s="18"/>
    </row>
    <row r="40" spans="1:28" s="19" customFormat="1" ht="45" customHeight="1">
      <c r="A40" s="47" t="s">
        <v>96</v>
      </c>
      <c r="B40" s="58" t="s">
        <v>97</v>
      </c>
      <c r="C40" s="49" t="s">
        <v>45</v>
      </c>
      <c r="D40" s="50">
        <v>42690</v>
      </c>
      <c r="E40" s="50">
        <v>42704</v>
      </c>
      <c r="F40" s="51">
        <f t="shared" si="0"/>
        <v>14</v>
      </c>
      <c r="G40" s="52">
        <v>0</v>
      </c>
      <c r="H40" s="16"/>
      <c r="I40" s="17"/>
      <c r="J40" s="18"/>
    </row>
    <row r="41" spans="1:28" ht="14.25">
      <c r="B41" s="115" t="s">
        <v>98</v>
      </c>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row>
    <row r="42" spans="1:28" ht="14.25">
      <c r="B42" s="102" t="s">
        <v>99</v>
      </c>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row>
    <row r="43" spans="1:28" ht="14.25">
      <c r="B43" s="102" t="s">
        <v>100</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row>
    <row r="44" spans="1:28" ht="14.25">
      <c r="B44" s="102" t="s">
        <v>101</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row>
    <row r="45" spans="1:28" ht="14.25">
      <c r="B45" s="102" t="s">
        <v>102</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row>
    <row r="46" spans="1:28" ht="15.75" customHeight="1">
      <c r="B46" s="103" t="s">
        <v>103</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row>
    <row r="47" spans="1:28" ht="27" customHeight="1">
      <c r="B47" s="104" t="s">
        <v>6</v>
      </c>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6"/>
    </row>
    <row r="48" spans="1:28" ht="27" customHeight="1">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9"/>
    </row>
    <row r="49" spans="2:28" ht="27" customHeight="1">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9"/>
    </row>
    <row r="50" spans="2:28" ht="27" customHeight="1">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9"/>
    </row>
    <row r="51" spans="2:28" ht="27" customHeight="1">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9"/>
    </row>
    <row r="52" spans="2:28" ht="27" customHeight="1">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9"/>
    </row>
    <row r="53" spans="2:28" ht="27" customHeight="1">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9"/>
    </row>
    <row r="54" spans="2:28" ht="27" customHeight="1">
      <c r="B54" s="110"/>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2"/>
    </row>
  </sheetData>
  <mergeCells count="9">
    <mergeCell ref="B45:AB45"/>
    <mergeCell ref="B46:AB46"/>
    <mergeCell ref="B47:AB54"/>
    <mergeCell ref="B2:J4"/>
    <mergeCell ref="B5:L5"/>
    <mergeCell ref="B41:AB41"/>
    <mergeCell ref="B42:AB42"/>
    <mergeCell ref="B43:AB43"/>
    <mergeCell ref="B44:AB44"/>
  </mergeCells>
  <conditionalFormatting sqref="G9">
    <cfRule type="cellIs" dxfId="6" priority="1" operator="between">
      <formula>0.6</formula>
      <formula>1</formula>
    </cfRule>
    <cfRule type="cellIs" dxfId="5" priority="2" operator="between">
      <formula>0.26</formula>
      <formula>0.59</formula>
    </cfRule>
    <cfRule type="cellIs" dxfId="4" priority="3" operator="between">
      <formula>0</formula>
      <formula>0.25</formula>
    </cfRule>
  </conditionalFormatting>
  <pageMargins left="0.45" right="0.45" top="0.5" bottom="0.5" header="0.3" footer="0.3"/>
  <pageSetup scale="55" fitToHeight="0" orientation="landscape" r:id="rId1"/>
  <ignoredErrors>
    <ignoredError sqref="G10 G12 G15" unlockedFormula="1"/>
  </ignoredErrors>
  <drawing r:id="rId2"/>
</worksheet>
</file>

<file path=xl/worksheets/sheet4.xml><?xml version="1.0" encoding="utf-8"?>
<worksheet xmlns="http://schemas.openxmlformats.org/spreadsheetml/2006/main" xmlns:r="http://schemas.openxmlformats.org/officeDocument/2006/relationships">
  <dimension ref="B1:E15"/>
  <sheetViews>
    <sheetView workbookViewId="0">
      <selection activeCell="B13" sqref="B13:E13"/>
    </sheetView>
  </sheetViews>
  <sheetFormatPr baseColWidth="10" defaultColWidth="12.42578125" defaultRowHeight="15.75"/>
  <cols>
    <col min="1" max="1" width="12.42578125" style="14"/>
    <col min="2" max="2" width="33" style="15" customWidth="1"/>
    <col min="3" max="3" width="34.140625" style="14" customWidth="1"/>
    <col min="4" max="4" width="33" style="14" customWidth="1"/>
    <col min="5" max="5" width="43.42578125" style="14" customWidth="1"/>
    <col min="6" max="16384" width="12.42578125" style="14"/>
  </cols>
  <sheetData>
    <row r="1" spans="2:5">
      <c r="B1" s="93" t="s">
        <v>21</v>
      </c>
      <c r="C1" s="93"/>
      <c r="D1" s="93"/>
      <c r="E1" s="93"/>
    </row>
    <row r="2" spans="2:5" ht="16.5" thickBot="1">
      <c r="B2" s="94"/>
      <c r="C2" s="94"/>
      <c r="D2" s="94"/>
      <c r="E2" s="94"/>
    </row>
    <row r="3" spans="2:5" ht="99.75" customHeight="1">
      <c r="B3" s="31" t="s">
        <v>11</v>
      </c>
      <c r="C3" s="59" t="s">
        <v>140</v>
      </c>
      <c r="D3" s="32" t="s">
        <v>7</v>
      </c>
      <c r="E3" s="60">
        <v>42719</v>
      </c>
    </row>
    <row r="4" spans="2:5" ht="62.25" customHeight="1" thickBot="1">
      <c r="B4" s="33" t="s">
        <v>8</v>
      </c>
      <c r="C4" s="73" t="s">
        <v>123</v>
      </c>
      <c r="D4" s="34" t="s">
        <v>9</v>
      </c>
      <c r="E4" s="61" t="s">
        <v>106</v>
      </c>
    </row>
    <row r="5" spans="2:5" ht="348.75" customHeight="1">
      <c r="B5" s="29" t="s">
        <v>12</v>
      </c>
      <c r="C5" s="59" t="s">
        <v>141</v>
      </c>
      <c r="D5" s="34" t="s">
        <v>13</v>
      </c>
      <c r="E5" s="77" t="s">
        <v>119</v>
      </c>
    </row>
    <row r="6" spans="2:5" ht="75" customHeight="1" thickBot="1">
      <c r="B6" s="33" t="s">
        <v>14</v>
      </c>
      <c r="C6" s="74">
        <v>42561</v>
      </c>
      <c r="D6" s="34" t="s">
        <v>10</v>
      </c>
      <c r="E6" s="63">
        <v>0.59</v>
      </c>
    </row>
    <row r="7" spans="2:5" ht="57" customHeight="1">
      <c r="B7" s="29" t="s">
        <v>17</v>
      </c>
      <c r="C7" s="35" t="s">
        <v>126</v>
      </c>
      <c r="D7" s="36" t="s">
        <v>22</v>
      </c>
      <c r="E7" s="37" t="s">
        <v>18</v>
      </c>
    </row>
    <row r="8" spans="2:5" ht="118.5" customHeight="1">
      <c r="B8" s="38" t="s">
        <v>23</v>
      </c>
      <c r="C8" s="116" t="s">
        <v>142</v>
      </c>
      <c r="D8" s="117"/>
      <c r="E8" s="118"/>
    </row>
    <row r="9" spans="2:5" ht="96.75" customHeight="1">
      <c r="B9" s="39" t="s">
        <v>24</v>
      </c>
      <c r="C9" s="119" t="s">
        <v>25</v>
      </c>
      <c r="D9" s="119"/>
      <c r="E9" s="120"/>
    </row>
    <row r="10" spans="2:5" ht="135" customHeight="1">
      <c r="B10" s="39" t="s">
        <v>26</v>
      </c>
      <c r="C10" s="99" t="s">
        <v>145</v>
      </c>
      <c r="D10" s="121"/>
      <c r="E10" s="122"/>
    </row>
    <row r="11" spans="2:5" ht="87" customHeight="1">
      <c r="B11" s="38" t="s">
        <v>28</v>
      </c>
      <c r="C11" s="40" t="s">
        <v>107</v>
      </c>
      <c r="D11" s="100" t="s">
        <v>29</v>
      </c>
      <c r="E11" s="101"/>
    </row>
    <row r="12" spans="2:5" ht="87.75" customHeight="1" thickBot="1">
      <c r="B12" s="39" t="s">
        <v>30</v>
      </c>
      <c r="C12" s="40" t="s">
        <v>143</v>
      </c>
      <c r="D12" s="123" t="s">
        <v>135</v>
      </c>
      <c r="E12" s="124"/>
    </row>
    <row r="13" spans="2:5" ht="33.75" customHeight="1" thickBot="1">
      <c r="B13" s="90" t="s">
        <v>32</v>
      </c>
      <c r="C13" s="91"/>
      <c r="D13" s="91"/>
      <c r="E13" s="92"/>
    </row>
    <row r="14" spans="2:5" ht="69.95" customHeight="1"/>
    <row r="15" spans="2:5" ht="33" customHeight="1"/>
  </sheetData>
  <mergeCells count="7">
    <mergeCell ref="B13:E13"/>
    <mergeCell ref="B1:E2"/>
    <mergeCell ref="C8:E8"/>
    <mergeCell ref="C9:E9"/>
    <mergeCell ref="C10:E10"/>
    <mergeCell ref="D11:E11"/>
    <mergeCell ref="D12:E12"/>
  </mergeCells>
  <pageMargins left="0.75" right="0.75" top="1" bottom="1" header="0.5" footer="0.5"/>
  <pageSetup scale="61" orientation="portrait" horizontalDpi="1200" verticalDpi="1200"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sheetPr>
    <pageSetUpPr fitToPage="1"/>
  </sheetPr>
  <dimension ref="A2:AB32"/>
  <sheetViews>
    <sheetView showGridLines="0" zoomScaleNormal="100" workbookViewId="0">
      <selection activeCell="B25" sqref="B25:AB32"/>
    </sheetView>
  </sheetViews>
  <sheetFormatPr baseColWidth="10" defaultColWidth="3.140625" defaultRowHeight="16.5"/>
  <cols>
    <col min="1" max="1" width="5.140625" style="1" customWidth="1"/>
    <col min="2" max="2" width="41.140625" style="3" customWidth="1"/>
    <col min="3" max="3" width="20.85546875" style="3" customWidth="1"/>
    <col min="4" max="4" width="15.5703125" style="3" customWidth="1"/>
    <col min="5" max="5" width="14.85546875" style="3" customWidth="1"/>
    <col min="6" max="6" width="11.7109375" style="2" customWidth="1"/>
    <col min="7" max="7" width="12.140625" style="2" customWidth="1"/>
    <col min="8" max="8" width="11.85546875" style="2" customWidth="1"/>
    <col min="9" max="9" width="13.28515625" style="2" customWidth="1"/>
    <col min="10" max="10" width="36.7109375" style="12" customWidth="1"/>
    <col min="11" max="11" width="3.140625" style="1" customWidth="1"/>
    <col min="12" max="16384" width="3.140625" style="1"/>
  </cols>
  <sheetData>
    <row r="2" spans="1:12" ht="14.25">
      <c r="B2" s="113" t="s">
        <v>4</v>
      </c>
      <c r="C2" s="113"/>
      <c r="D2" s="113"/>
      <c r="E2" s="113"/>
      <c r="F2" s="113"/>
      <c r="G2" s="113"/>
      <c r="H2" s="113"/>
      <c r="I2" s="113"/>
      <c r="J2" s="113"/>
    </row>
    <row r="3" spans="1:12" ht="21" customHeight="1">
      <c r="B3" s="113"/>
      <c r="C3" s="113"/>
      <c r="D3" s="113"/>
      <c r="E3" s="113"/>
      <c r="F3" s="113"/>
      <c r="G3" s="113"/>
      <c r="H3" s="113"/>
      <c r="I3" s="113"/>
      <c r="J3" s="113"/>
    </row>
    <row r="4" spans="1:12" ht="18.75" customHeight="1">
      <c r="B4" s="113"/>
      <c r="C4" s="113"/>
      <c r="D4" s="113"/>
      <c r="E4" s="113"/>
      <c r="F4" s="113"/>
      <c r="G4" s="113"/>
      <c r="H4" s="113"/>
      <c r="I4" s="113"/>
      <c r="J4" s="113"/>
    </row>
    <row r="5" spans="1:12" ht="50.25" customHeight="1">
      <c r="B5" s="114" t="s">
        <v>131</v>
      </c>
      <c r="C5" s="114"/>
      <c r="D5" s="114"/>
      <c r="E5" s="114"/>
      <c r="F5" s="114"/>
      <c r="G5" s="114"/>
      <c r="H5" s="114"/>
      <c r="I5" s="114"/>
      <c r="J5" s="114"/>
      <c r="K5" s="114"/>
      <c r="L5" s="114"/>
    </row>
    <row r="7" spans="1:12" ht="8.25" customHeight="1">
      <c r="A7" s="4"/>
      <c r="B7" s="5"/>
      <c r="C7" s="5"/>
      <c r="D7" s="5"/>
      <c r="E7" s="5"/>
      <c r="F7" s="5"/>
      <c r="G7" s="5"/>
      <c r="H7" s="5"/>
      <c r="I7" s="5"/>
      <c r="J7" s="10"/>
    </row>
    <row r="8" spans="1:12" s="7" customFormat="1" ht="33.75" customHeight="1">
      <c r="A8" s="67" t="s">
        <v>5</v>
      </c>
      <c r="B8" s="68" t="s">
        <v>111</v>
      </c>
      <c r="C8" s="68" t="s">
        <v>0</v>
      </c>
      <c r="D8" s="69" t="s">
        <v>1</v>
      </c>
      <c r="E8" s="69" t="s">
        <v>3</v>
      </c>
      <c r="F8" s="68" t="s">
        <v>112</v>
      </c>
      <c r="G8" s="69" t="s">
        <v>2</v>
      </c>
      <c r="H8" s="6"/>
      <c r="I8" s="6"/>
      <c r="J8" s="11"/>
    </row>
    <row r="9" spans="1:12" ht="15.75" customHeight="1">
      <c r="A9" s="70"/>
      <c r="B9" s="71"/>
      <c r="C9" s="71"/>
      <c r="D9" s="71"/>
      <c r="E9" s="71"/>
      <c r="F9" s="71"/>
      <c r="G9" s="72">
        <f>+(G10+G12+G14+G15+G17+G18+G20+G22)/8</f>
        <v>0.59312500000000001</v>
      </c>
      <c r="H9" s="8"/>
      <c r="I9" s="8"/>
      <c r="K9" s="2"/>
    </row>
    <row r="10" spans="1:12" s="19" customFormat="1" ht="63.75" customHeight="1">
      <c r="A10" s="47">
        <v>1</v>
      </c>
      <c r="B10" s="48" t="s">
        <v>130</v>
      </c>
      <c r="C10" s="56" t="s">
        <v>45</v>
      </c>
      <c r="D10" s="50">
        <v>42373</v>
      </c>
      <c r="E10" s="50">
        <v>42582</v>
      </c>
      <c r="F10" s="51">
        <f t="shared" ref="F10:F22" si="0">E10-D10</f>
        <v>209</v>
      </c>
      <c r="G10" s="52">
        <f>+(G11+G16)/2</f>
        <v>0.91500000000000004</v>
      </c>
      <c r="H10" s="16"/>
      <c r="I10" s="17"/>
      <c r="J10" s="18"/>
    </row>
    <row r="11" spans="1:12" s="19" customFormat="1" ht="57" customHeight="1">
      <c r="A11" s="55" t="s">
        <v>38</v>
      </c>
      <c r="B11" s="48" t="s">
        <v>132</v>
      </c>
      <c r="C11" s="56" t="s">
        <v>45</v>
      </c>
      <c r="D11" s="57">
        <v>42373</v>
      </c>
      <c r="E11" s="50">
        <v>42551</v>
      </c>
      <c r="F11" s="51">
        <f t="shared" si="0"/>
        <v>178</v>
      </c>
      <c r="G11" s="52">
        <v>1</v>
      </c>
      <c r="H11" s="16"/>
      <c r="I11" s="17"/>
      <c r="J11" s="18"/>
    </row>
    <row r="12" spans="1:12" ht="43.5" customHeight="1">
      <c r="A12" s="47">
        <v>2</v>
      </c>
      <c r="B12" s="48" t="s">
        <v>133</v>
      </c>
      <c r="C12" s="49" t="s">
        <v>45</v>
      </c>
      <c r="D12" s="50">
        <v>42373</v>
      </c>
      <c r="E12" s="50">
        <v>42582</v>
      </c>
      <c r="F12" s="51">
        <f t="shared" si="0"/>
        <v>209</v>
      </c>
      <c r="G12" s="52">
        <f>+G13</f>
        <v>0.83</v>
      </c>
      <c r="H12" s="13"/>
      <c r="I12" s="9"/>
    </row>
    <row r="13" spans="1:12" ht="67.5" customHeight="1">
      <c r="A13" s="47" t="s">
        <v>41</v>
      </c>
      <c r="B13" s="48" t="s">
        <v>113</v>
      </c>
      <c r="C13" s="49" t="s">
        <v>114</v>
      </c>
      <c r="D13" s="50">
        <v>42373</v>
      </c>
      <c r="E13" s="50">
        <v>42582</v>
      </c>
      <c r="F13" s="51">
        <f t="shared" si="0"/>
        <v>209</v>
      </c>
      <c r="G13" s="52">
        <v>0.83</v>
      </c>
      <c r="H13" s="13"/>
      <c r="I13" s="9"/>
    </row>
    <row r="14" spans="1:12" s="19" customFormat="1" ht="39.75" customHeight="1">
      <c r="A14" s="47">
        <v>3</v>
      </c>
      <c r="B14" s="58" t="s">
        <v>57</v>
      </c>
      <c r="C14" s="49" t="s">
        <v>19</v>
      </c>
      <c r="D14" s="50">
        <v>42439</v>
      </c>
      <c r="E14" s="50">
        <v>42439</v>
      </c>
      <c r="F14" s="51">
        <f t="shared" si="0"/>
        <v>0</v>
      </c>
      <c r="G14" s="52">
        <v>1</v>
      </c>
      <c r="H14" s="16"/>
      <c r="I14" s="17"/>
      <c r="J14" s="18"/>
    </row>
    <row r="15" spans="1:12" s="19" customFormat="1" ht="42.75" customHeight="1">
      <c r="A15" s="47">
        <v>4</v>
      </c>
      <c r="B15" s="58" t="s">
        <v>72</v>
      </c>
      <c r="C15" s="49" t="s">
        <v>19</v>
      </c>
      <c r="D15" s="50">
        <v>42500</v>
      </c>
      <c r="E15" s="50">
        <v>42500</v>
      </c>
      <c r="F15" s="51">
        <f t="shared" si="0"/>
        <v>0</v>
      </c>
      <c r="G15" s="52">
        <v>1</v>
      </c>
      <c r="H15" s="16"/>
      <c r="I15" s="17"/>
      <c r="J15" s="18"/>
    </row>
    <row r="16" spans="1:12" s="19" customFormat="1" ht="40.5" customHeight="1">
      <c r="A16" s="55" t="s">
        <v>51</v>
      </c>
      <c r="B16" s="48" t="s">
        <v>137</v>
      </c>
      <c r="C16" s="56" t="s">
        <v>45</v>
      </c>
      <c r="D16" s="57">
        <v>42552</v>
      </c>
      <c r="E16" s="50">
        <v>42582</v>
      </c>
      <c r="F16" s="51">
        <f t="shared" si="0"/>
        <v>30</v>
      </c>
      <c r="G16" s="52">
        <v>0.83</v>
      </c>
      <c r="H16" s="16"/>
      <c r="I16" s="17"/>
      <c r="J16" s="18"/>
    </row>
    <row r="17" spans="1:28" s="19" customFormat="1" ht="47.25" customHeight="1">
      <c r="A17" s="47">
        <v>5</v>
      </c>
      <c r="B17" s="58" t="s">
        <v>80</v>
      </c>
      <c r="C17" s="49" t="s">
        <v>19</v>
      </c>
      <c r="D17" s="50">
        <v>42561</v>
      </c>
      <c r="E17" s="50">
        <v>42561</v>
      </c>
      <c r="F17" s="51">
        <f t="shared" si="0"/>
        <v>0</v>
      </c>
      <c r="G17" s="52">
        <v>1</v>
      </c>
      <c r="H17" s="16"/>
      <c r="I17" s="17"/>
      <c r="J17" s="18"/>
    </row>
    <row r="18" spans="1:28" s="19" customFormat="1" ht="47.25" customHeight="1">
      <c r="A18" s="47">
        <v>6</v>
      </c>
      <c r="B18" s="48" t="s">
        <v>134</v>
      </c>
      <c r="C18" s="49" t="s">
        <v>45</v>
      </c>
      <c r="D18" s="50">
        <v>42583</v>
      </c>
      <c r="E18" s="50">
        <v>42674</v>
      </c>
      <c r="F18" s="51">
        <f t="shared" si="0"/>
        <v>91</v>
      </c>
      <c r="G18" s="52">
        <f>+(G19+G21)/2</f>
        <v>0</v>
      </c>
      <c r="H18" s="16"/>
      <c r="I18" s="17"/>
      <c r="J18" s="18"/>
    </row>
    <row r="19" spans="1:28" s="19" customFormat="1" ht="54" customHeight="1">
      <c r="A19" s="47" t="s">
        <v>115</v>
      </c>
      <c r="B19" s="48" t="s">
        <v>116</v>
      </c>
      <c r="C19" s="49" t="s">
        <v>114</v>
      </c>
      <c r="D19" s="50">
        <v>42583</v>
      </c>
      <c r="E19" s="50">
        <v>42674</v>
      </c>
      <c r="F19" s="51">
        <f t="shared" si="0"/>
        <v>91</v>
      </c>
      <c r="G19" s="52">
        <v>0</v>
      </c>
      <c r="H19" s="16"/>
      <c r="I19" s="17"/>
      <c r="J19" s="18"/>
    </row>
    <row r="20" spans="1:28" s="19" customFormat="1" ht="50.25" customHeight="1">
      <c r="A20" s="47">
        <v>7</v>
      </c>
      <c r="B20" s="58" t="s">
        <v>88</v>
      </c>
      <c r="C20" s="49" t="s">
        <v>19</v>
      </c>
      <c r="D20" s="50">
        <v>42623</v>
      </c>
      <c r="E20" s="50">
        <v>42623</v>
      </c>
      <c r="F20" s="51">
        <f t="shared" si="0"/>
        <v>0</v>
      </c>
      <c r="G20" s="52">
        <v>0</v>
      </c>
      <c r="H20" s="16"/>
      <c r="I20" s="17"/>
      <c r="J20" s="18"/>
    </row>
    <row r="21" spans="1:28" s="19" customFormat="1" ht="42" customHeight="1">
      <c r="A21" s="47" t="s">
        <v>117</v>
      </c>
      <c r="B21" s="48" t="s">
        <v>118</v>
      </c>
      <c r="C21" s="49" t="s">
        <v>45</v>
      </c>
      <c r="D21" s="50">
        <v>42675</v>
      </c>
      <c r="E21" s="50">
        <v>42719</v>
      </c>
      <c r="F21" s="51">
        <f t="shared" si="0"/>
        <v>44</v>
      </c>
      <c r="G21" s="52">
        <v>0</v>
      </c>
      <c r="H21" s="16"/>
      <c r="I21" s="17"/>
      <c r="J21" s="18"/>
    </row>
    <row r="22" spans="1:28" s="19" customFormat="1" ht="45" customHeight="1">
      <c r="A22" s="47">
        <v>8</v>
      </c>
      <c r="B22" s="78" t="s">
        <v>95</v>
      </c>
      <c r="C22" s="49" t="s">
        <v>19</v>
      </c>
      <c r="D22" s="50">
        <v>42684</v>
      </c>
      <c r="E22" s="50">
        <v>42684</v>
      </c>
      <c r="F22" s="51">
        <f t="shared" si="0"/>
        <v>0</v>
      </c>
      <c r="G22" s="52">
        <v>0</v>
      </c>
      <c r="H22" s="16"/>
      <c r="I22" s="17"/>
      <c r="J22" s="18"/>
    </row>
    <row r="23" spans="1:28" ht="39" customHeight="1">
      <c r="B23" s="125" t="s">
        <v>138</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row>
    <row r="24" spans="1:28" ht="33.75" customHeight="1">
      <c r="B24" s="125" t="s">
        <v>139</v>
      </c>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row>
    <row r="25" spans="1:28" ht="27" customHeight="1">
      <c r="B25" s="127" t="s">
        <v>6</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9"/>
    </row>
    <row r="26" spans="1:28" ht="27" customHeight="1">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9"/>
    </row>
    <row r="27" spans="1:28" ht="27" customHeight="1">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9"/>
    </row>
    <row r="28" spans="1:28" ht="27" customHeight="1">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9"/>
    </row>
    <row r="29" spans="1:28" ht="27" customHeight="1">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9"/>
    </row>
    <row r="30" spans="1:28" ht="27" customHeight="1">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9"/>
    </row>
    <row r="31" spans="1:28" ht="27" customHeight="1">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9"/>
    </row>
    <row r="32" spans="1:28" ht="27" customHeight="1">
      <c r="B32" s="110"/>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2"/>
    </row>
  </sheetData>
  <mergeCells count="5">
    <mergeCell ref="B2:J4"/>
    <mergeCell ref="B5:L5"/>
    <mergeCell ref="B23:AB23"/>
    <mergeCell ref="B25:AB32"/>
    <mergeCell ref="B24:AB24"/>
  </mergeCells>
  <conditionalFormatting sqref="B23:B24">
    <cfRule type="expression" dxfId="3" priority="4">
      <formula>TRUE</formula>
    </cfRule>
  </conditionalFormatting>
  <conditionalFormatting sqref="G9">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55" fitToHeight="0" orientation="landscape" r:id="rId1"/>
  <ignoredErrors>
    <ignoredError sqref="G12 G18 G10" unlockedFormula="1"/>
  </ignoredErrors>
  <drawing r:id="rId2"/>
</worksheet>
</file>

<file path=xl/worksheets/sheet6.xml><?xml version="1.0" encoding="utf-8"?>
<worksheet xmlns="http://schemas.openxmlformats.org/spreadsheetml/2006/main" xmlns:r="http://schemas.openxmlformats.org/officeDocument/2006/relationships">
  <dimension ref="B1:E15"/>
  <sheetViews>
    <sheetView workbookViewId="0">
      <selection activeCell="B13" sqref="B13:E13"/>
    </sheetView>
  </sheetViews>
  <sheetFormatPr baseColWidth="10" defaultColWidth="12.42578125" defaultRowHeight="15.75"/>
  <cols>
    <col min="1" max="1" width="12.42578125" style="14"/>
    <col min="2" max="2" width="33" style="15" customWidth="1"/>
    <col min="3" max="3" width="36.85546875" style="14" customWidth="1"/>
    <col min="4" max="5" width="33" style="14" customWidth="1"/>
    <col min="6" max="16384" width="12.42578125" style="14"/>
  </cols>
  <sheetData>
    <row r="1" spans="2:5">
      <c r="B1" s="93" t="s">
        <v>21</v>
      </c>
      <c r="C1" s="93"/>
      <c r="D1" s="93"/>
      <c r="E1" s="93"/>
    </row>
    <row r="2" spans="2:5" ht="16.5" thickBot="1">
      <c r="B2" s="94"/>
      <c r="C2" s="94"/>
      <c r="D2" s="94"/>
      <c r="E2" s="94"/>
    </row>
    <row r="3" spans="2:5" ht="114.75" customHeight="1">
      <c r="B3" s="31" t="s">
        <v>11</v>
      </c>
      <c r="C3" s="59" t="s">
        <v>108</v>
      </c>
      <c r="D3" s="32" t="s">
        <v>7</v>
      </c>
      <c r="E3" s="60">
        <v>42531</v>
      </c>
    </row>
    <row r="4" spans="2:5" ht="70.5" customHeight="1">
      <c r="B4" s="33" t="s">
        <v>8</v>
      </c>
      <c r="C4" s="64" t="s">
        <v>124</v>
      </c>
      <c r="D4" s="34" t="s">
        <v>9</v>
      </c>
      <c r="E4" s="65" t="s">
        <v>125</v>
      </c>
    </row>
    <row r="5" spans="2:5" ht="339" customHeight="1">
      <c r="B5" s="29" t="s">
        <v>12</v>
      </c>
      <c r="C5" s="64" t="s">
        <v>109</v>
      </c>
      <c r="D5" s="34" t="s">
        <v>13</v>
      </c>
      <c r="E5" s="66" t="s">
        <v>110</v>
      </c>
    </row>
    <row r="6" spans="2:5" ht="75" customHeight="1" thickBot="1">
      <c r="B6" s="33" t="s">
        <v>14</v>
      </c>
      <c r="C6" s="74">
        <v>42561</v>
      </c>
      <c r="D6" s="34" t="s">
        <v>10</v>
      </c>
      <c r="E6" s="63" t="s">
        <v>128</v>
      </c>
    </row>
    <row r="7" spans="2:5" ht="57" customHeight="1">
      <c r="B7" s="29" t="s">
        <v>17</v>
      </c>
      <c r="C7" s="35" t="s">
        <v>129</v>
      </c>
      <c r="D7" s="36" t="s">
        <v>22</v>
      </c>
      <c r="E7" s="37" t="s">
        <v>18</v>
      </c>
    </row>
    <row r="8" spans="2:5" ht="108.75" customHeight="1">
      <c r="B8" s="38" t="s">
        <v>23</v>
      </c>
      <c r="C8" s="95" t="s">
        <v>144</v>
      </c>
      <c r="D8" s="128"/>
      <c r="E8" s="129"/>
    </row>
    <row r="9" spans="2:5" ht="96.75" customHeight="1">
      <c r="B9" s="39" t="s">
        <v>24</v>
      </c>
      <c r="C9" s="119" t="s">
        <v>25</v>
      </c>
      <c r="D9" s="119"/>
      <c r="E9" s="119"/>
    </row>
    <row r="10" spans="2:5" ht="96.75" customHeight="1">
      <c r="B10" s="39" t="s">
        <v>26</v>
      </c>
      <c r="C10" s="99" t="s">
        <v>136</v>
      </c>
      <c r="D10" s="100"/>
      <c r="E10" s="101"/>
    </row>
    <row r="11" spans="2:5" ht="96.75" customHeight="1">
      <c r="B11" s="38" t="s">
        <v>28</v>
      </c>
      <c r="C11" s="40" t="s">
        <v>107</v>
      </c>
      <c r="D11" s="100" t="s">
        <v>29</v>
      </c>
      <c r="E11" s="101"/>
    </row>
    <row r="12" spans="2:5" ht="81" customHeight="1" thickBot="1">
      <c r="B12" s="39" t="s">
        <v>30</v>
      </c>
      <c r="C12" s="40" t="s">
        <v>107</v>
      </c>
      <c r="D12" s="100" t="s">
        <v>31</v>
      </c>
      <c r="E12" s="101"/>
    </row>
    <row r="13" spans="2:5" ht="42" customHeight="1" thickBot="1">
      <c r="B13" s="90" t="s">
        <v>32</v>
      </c>
      <c r="C13" s="91"/>
      <c r="D13" s="91"/>
      <c r="E13" s="92"/>
    </row>
    <row r="14" spans="2:5" ht="69.95" customHeight="1"/>
    <row r="15" spans="2:5" ht="33" customHeight="1"/>
  </sheetData>
  <mergeCells count="7">
    <mergeCell ref="B13:E13"/>
    <mergeCell ref="B1:E2"/>
    <mergeCell ref="C8:E8"/>
    <mergeCell ref="C9:E9"/>
    <mergeCell ref="C10:E10"/>
    <mergeCell ref="D11:E11"/>
    <mergeCell ref="D12:E12"/>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2" baseType="variant">
      <vt:variant>
        <vt:lpstr>Hojas de cálculo</vt:lpstr>
      </vt:variant>
      <vt:variant>
        <vt:i4>6</vt:i4>
      </vt:variant>
    </vt:vector>
  </HeadingPairs>
  <TitlesOfParts>
    <vt:vector size="6" baseType="lpstr">
      <vt:lpstr>Portada</vt:lpstr>
      <vt:lpstr>Hoja de reporte 1</vt:lpstr>
      <vt:lpstr>Trámite 1</vt:lpstr>
      <vt:lpstr>Hoja de reporte 2</vt:lpstr>
      <vt:lpstr>Trámite 2</vt:lpstr>
      <vt:lpstr>Hoja de reporte 3</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