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18915" windowHeight="11310" activeTab="0"/>
  </bookViews>
  <sheets>
    <sheet name="DH cantón y distrito 2011 " sheetId="1" r:id="rId1"/>
    <sheet name="Costa Rica" sheetId="2" r:id="rId2"/>
    <sheet name="San José" sheetId="3" r:id="rId3"/>
    <sheet name="Alajuela" sheetId="4" r:id="rId4"/>
    <sheet name="Cartago" sheetId="5" r:id="rId5"/>
    <sheet name="Heredia" sheetId="6" r:id="rId6"/>
    <sheet name="Guanacaste" sheetId="7" r:id="rId7"/>
    <sheet name="Puntarenas" sheetId="8" r:id="rId8"/>
    <sheet name="Limón" sheetId="9" r:id="rId9"/>
  </sheets>
  <definedNames/>
  <calcPr fullCalcOnLoad="1"/>
</workbook>
</file>

<file path=xl/sharedStrings.xml><?xml version="1.0" encoding="utf-8"?>
<sst xmlns="http://schemas.openxmlformats.org/spreadsheetml/2006/main" count="667" uniqueCount="442">
  <si>
    <t>Variable</t>
  </si>
  <si>
    <t>Costa Rica</t>
  </si>
  <si>
    <t>San José</t>
  </si>
  <si>
    <t>Escazú</t>
  </si>
  <si>
    <t>Desamparados</t>
  </si>
  <si>
    <t>Puriscal</t>
  </si>
  <si>
    <t>Tarrazú</t>
  </si>
  <si>
    <t>Aserrí</t>
  </si>
  <si>
    <t>Mora</t>
  </si>
  <si>
    <t>Goicoechea</t>
  </si>
  <si>
    <t>Santa Ana</t>
  </si>
  <si>
    <t>Alajuelita</t>
  </si>
  <si>
    <t>Vázquez de Coronado</t>
  </si>
  <si>
    <t>Acosta</t>
  </si>
  <si>
    <t>Tibás</t>
  </si>
  <si>
    <t>Moravia</t>
  </si>
  <si>
    <t>Montes de Oca</t>
  </si>
  <si>
    <t>Turrubares</t>
  </si>
  <si>
    <t>Dota</t>
  </si>
  <si>
    <t>Curridabat</t>
  </si>
  <si>
    <t>Pérez Zeledón</t>
  </si>
  <si>
    <t>León Cortés</t>
  </si>
  <si>
    <t>Alajuela</t>
  </si>
  <si>
    <t xml:space="preserve">San Ramón </t>
  </si>
  <si>
    <t>Grecia</t>
  </si>
  <si>
    <t>San Mateo</t>
  </si>
  <si>
    <t>Atenas</t>
  </si>
  <si>
    <t>Naranjo</t>
  </si>
  <si>
    <t>Palmares</t>
  </si>
  <si>
    <t>Poás</t>
  </si>
  <si>
    <t>Orotina</t>
  </si>
  <si>
    <t>San Carlos</t>
  </si>
  <si>
    <t>Alfaro Ruiz</t>
  </si>
  <si>
    <t>Valverde Vega</t>
  </si>
  <si>
    <t xml:space="preserve">Upala </t>
  </si>
  <si>
    <t>Los Chiles</t>
  </si>
  <si>
    <t>Guatuso</t>
  </si>
  <si>
    <t>Cartago</t>
  </si>
  <si>
    <t>Paraíso</t>
  </si>
  <si>
    <t>La Unión</t>
  </si>
  <si>
    <t>Jiménez</t>
  </si>
  <si>
    <t>Turrialba</t>
  </si>
  <si>
    <t>Alvarado</t>
  </si>
  <si>
    <t>Oreamuno</t>
  </si>
  <si>
    <t>El Guarco</t>
  </si>
  <si>
    <t>Heredia</t>
  </si>
  <si>
    <t>Barva</t>
  </si>
  <si>
    <t>Santo Domingo</t>
  </si>
  <si>
    <t>Santa Bárbara</t>
  </si>
  <si>
    <t>San Rafael</t>
  </si>
  <si>
    <t>San Isidro</t>
  </si>
  <si>
    <t>Belén</t>
  </si>
  <si>
    <t>Flores</t>
  </si>
  <si>
    <t>San Pablo</t>
  </si>
  <si>
    <t>Sarapiquí</t>
  </si>
  <si>
    <t>Liberia</t>
  </si>
  <si>
    <t>Nicoya</t>
  </si>
  <si>
    <t>Santa Cruz</t>
  </si>
  <si>
    <t>Bagaces</t>
  </si>
  <si>
    <t xml:space="preserve">Carrillo </t>
  </si>
  <si>
    <t>Cañas</t>
  </si>
  <si>
    <t>Abangares</t>
  </si>
  <si>
    <t>Tilarán</t>
  </si>
  <si>
    <t>Nandayure</t>
  </si>
  <si>
    <t>La Cruz</t>
  </si>
  <si>
    <t>Hojancha</t>
  </si>
  <si>
    <t>Puntarenas</t>
  </si>
  <si>
    <t xml:space="preserve">Esparza </t>
  </si>
  <si>
    <t>Buenos Aires</t>
  </si>
  <si>
    <t>Montes de Oro</t>
  </si>
  <si>
    <t xml:space="preserve">Osa </t>
  </si>
  <si>
    <t>Aguirre</t>
  </si>
  <si>
    <t>Golfito</t>
  </si>
  <si>
    <t>Coto Brus</t>
  </si>
  <si>
    <t>Parrita</t>
  </si>
  <si>
    <t>Corredores</t>
  </si>
  <si>
    <t>Garabito</t>
  </si>
  <si>
    <t>Limón</t>
  </si>
  <si>
    <t>Pococí</t>
  </si>
  <si>
    <t>Siquirres</t>
  </si>
  <si>
    <t>Talamanca</t>
  </si>
  <si>
    <t>Matina</t>
  </si>
  <si>
    <t>Guácimo</t>
  </si>
  <si>
    <t>Déficit habitacional (DH)</t>
  </si>
  <si>
    <t>Peso del DH con respecto al total de hogares</t>
  </si>
  <si>
    <t>Déficit cuantitativo</t>
  </si>
  <si>
    <t>Total de viviendas individuales ocupadas</t>
  </si>
  <si>
    <t>Total de hogares</t>
  </si>
  <si>
    <t>Déficit cualitativo</t>
  </si>
  <si>
    <t>Viviendas en mal estado físico</t>
  </si>
  <si>
    <t>Viviendas en estado físico regular con hacinamiento</t>
  </si>
  <si>
    <t>Viviendas en estado físico bueno con hacinamiento</t>
  </si>
  <si>
    <t xml:space="preserve">
</t>
  </si>
  <si>
    <t>Carmen</t>
  </si>
  <si>
    <t>Merced</t>
  </si>
  <si>
    <t>Hospital</t>
  </si>
  <si>
    <t>Catedral</t>
  </si>
  <si>
    <t>Zapote</t>
  </si>
  <si>
    <t>San Francisco de Dos Ríos</t>
  </si>
  <si>
    <t>Uruca</t>
  </si>
  <si>
    <t>Mata Redonda</t>
  </si>
  <si>
    <t>Pavas</t>
  </si>
  <si>
    <t xml:space="preserve">Hatillo </t>
  </si>
  <si>
    <t>San Sebastián</t>
  </si>
  <si>
    <t>San Antonio</t>
  </si>
  <si>
    <t>San Miguel</t>
  </si>
  <si>
    <t>San Juan de Dios</t>
  </si>
  <si>
    <t xml:space="preserve">San Rafael Arriba </t>
  </si>
  <si>
    <t>Frailes</t>
  </si>
  <si>
    <t>Patarrá</t>
  </si>
  <si>
    <t>San Cristóbal</t>
  </si>
  <si>
    <t>Rosario</t>
  </si>
  <si>
    <t>Damas</t>
  </si>
  <si>
    <t>San Rafael Abajo</t>
  </si>
  <si>
    <t>Gravilias</t>
  </si>
  <si>
    <t xml:space="preserve"> Los Guido</t>
  </si>
  <si>
    <t>Santiago</t>
  </si>
  <si>
    <t>Mercedes Sur</t>
  </si>
  <si>
    <t>Barbacoas</t>
  </si>
  <si>
    <t>Grifo Alto</t>
  </si>
  <si>
    <t>Candelarita</t>
  </si>
  <si>
    <t>Desamparaditos</t>
  </si>
  <si>
    <t>Chires</t>
  </si>
  <si>
    <t>San Marcos</t>
  </si>
  <si>
    <t>San Lorenzo</t>
  </si>
  <si>
    <t>Tarbaca</t>
  </si>
  <si>
    <t>Vuelta de Jorco</t>
  </si>
  <si>
    <t>San Gabriel</t>
  </si>
  <si>
    <t>Legua</t>
  </si>
  <si>
    <t>Monterrey</t>
  </si>
  <si>
    <t>Salitrillos</t>
  </si>
  <si>
    <t>Colón</t>
  </si>
  <si>
    <t>Guayabo</t>
  </si>
  <si>
    <t>Tabarcia</t>
  </si>
  <si>
    <t>Piedras Negras</t>
  </si>
  <si>
    <t>Picagres</t>
  </si>
  <si>
    <t>Guadalupe</t>
  </si>
  <si>
    <t>San Francisco</t>
  </si>
  <si>
    <t>Calle Blancos</t>
  </si>
  <si>
    <t>Mata de Plátano</t>
  </si>
  <si>
    <t>Ipís</t>
  </si>
  <si>
    <t>Rancho Redondo</t>
  </si>
  <si>
    <t>Purral</t>
  </si>
  <si>
    <t>Salitral</t>
  </si>
  <si>
    <t>Pozos</t>
  </si>
  <si>
    <t>Piedades</t>
  </si>
  <si>
    <t>Brasil</t>
  </si>
  <si>
    <t>San Josecito</t>
  </si>
  <si>
    <t>Concepción</t>
  </si>
  <si>
    <t>San Felipe</t>
  </si>
  <si>
    <t>Dulce Nombre de Jesús</t>
  </si>
  <si>
    <t>Patalillo</t>
  </si>
  <si>
    <t>Cascajal</t>
  </si>
  <si>
    <t>San Ignacio</t>
  </si>
  <si>
    <t>Guaitil</t>
  </si>
  <si>
    <t>Palmichal</t>
  </si>
  <si>
    <t>Cangrejal</t>
  </si>
  <si>
    <t>Sabanillas</t>
  </si>
  <si>
    <t xml:space="preserve">San Juan </t>
  </si>
  <si>
    <t>Cinco Esquinas</t>
  </si>
  <si>
    <t>Anselmo Llorente</t>
  </si>
  <si>
    <t>León XIII</t>
  </si>
  <si>
    <t>Colima</t>
  </si>
  <si>
    <t>San Vicente</t>
  </si>
  <si>
    <t>San Jerónimo</t>
  </si>
  <si>
    <t>La Trinidad</t>
  </si>
  <si>
    <t>San Pedro</t>
  </si>
  <si>
    <t>Sabanilla</t>
  </si>
  <si>
    <t>Mercedes</t>
  </si>
  <si>
    <t>San Juan de Mata</t>
  </si>
  <si>
    <t>San Luis</t>
  </si>
  <si>
    <t>Carara</t>
  </si>
  <si>
    <t>Santa María</t>
  </si>
  <si>
    <t>Jardín</t>
  </si>
  <si>
    <t>Copey</t>
  </si>
  <si>
    <t>Granadilla</t>
  </si>
  <si>
    <t>Sánchez</t>
  </si>
  <si>
    <t>Tirrases</t>
  </si>
  <si>
    <t>San  Isidro de El General</t>
  </si>
  <si>
    <t>El General</t>
  </si>
  <si>
    <t>Daniel Flores</t>
  </si>
  <si>
    <t>Rivas</t>
  </si>
  <si>
    <t>Platanares</t>
  </si>
  <si>
    <t>Pejibaye</t>
  </si>
  <si>
    <t>Cajón</t>
  </si>
  <si>
    <t>Barú</t>
  </si>
  <si>
    <t>Río Nuevo</t>
  </si>
  <si>
    <t>Páramo</t>
  </si>
  <si>
    <t>San Andrés</t>
  </si>
  <si>
    <t>Llano Bonito</t>
  </si>
  <si>
    <t>Carrizal</t>
  </si>
  <si>
    <t>Guácima</t>
  </si>
  <si>
    <t>Río Segundo</t>
  </si>
  <si>
    <t>Turrúcares</t>
  </si>
  <si>
    <t>Tambor</t>
  </si>
  <si>
    <t>Garita</t>
  </si>
  <si>
    <t>San Ramón</t>
  </si>
  <si>
    <t>San Juan</t>
  </si>
  <si>
    <t>Piedades Norte</t>
  </si>
  <si>
    <t>Piedades Sur</t>
  </si>
  <si>
    <t>Ángeles</t>
  </si>
  <si>
    <t>Alfaro</t>
  </si>
  <si>
    <t>Volio</t>
  </si>
  <si>
    <t xml:space="preserve">Concepción </t>
  </si>
  <si>
    <t>Zapotal</t>
  </si>
  <si>
    <t>Peñas Blancas</t>
  </si>
  <si>
    <t>San Roque</t>
  </si>
  <si>
    <t>Tacares</t>
  </si>
  <si>
    <t>Río Cuarto</t>
  </si>
  <si>
    <t>Puente de Piedra</t>
  </si>
  <si>
    <t>Bolívar</t>
  </si>
  <si>
    <t>Desmonte</t>
  </si>
  <si>
    <t>Jesús María</t>
  </si>
  <si>
    <t>Jesús</t>
  </si>
  <si>
    <t>Santa Eulalia</t>
  </si>
  <si>
    <t>Escobal</t>
  </si>
  <si>
    <t xml:space="preserve">Cirrí Sur </t>
  </si>
  <si>
    <t>El Rosario</t>
  </si>
  <si>
    <t>Palmitos</t>
  </si>
  <si>
    <t>Zaragoza</t>
  </si>
  <si>
    <t>Candelaria</t>
  </si>
  <si>
    <t>Esquipulas</t>
  </si>
  <si>
    <t>La Granja</t>
  </si>
  <si>
    <t>Carrillos</t>
  </si>
  <si>
    <t>Sabana Redonda</t>
  </si>
  <si>
    <t>El Mastate</t>
  </si>
  <si>
    <t>Hacienda Vieja</t>
  </si>
  <si>
    <t>Coyolar</t>
  </si>
  <si>
    <t>La Ceiba</t>
  </si>
  <si>
    <t>Quesada</t>
  </si>
  <si>
    <t>Florencia</t>
  </si>
  <si>
    <t>Buenavista</t>
  </si>
  <si>
    <t>Aguas Zarcas</t>
  </si>
  <si>
    <t>Venecia</t>
  </si>
  <si>
    <t>Pital</t>
  </si>
  <si>
    <t>La Fortuna</t>
  </si>
  <si>
    <t>La Tigra</t>
  </si>
  <si>
    <t>La Palmera</t>
  </si>
  <si>
    <t>Venado</t>
  </si>
  <si>
    <t>Cutris</t>
  </si>
  <si>
    <t>Pocosol</t>
  </si>
  <si>
    <t>Zarcero</t>
  </si>
  <si>
    <t>Laguna</t>
  </si>
  <si>
    <t>Tapesco</t>
  </si>
  <si>
    <t>Palmira</t>
  </si>
  <si>
    <t>Brisas</t>
  </si>
  <si>
    <t>Sarchí Norte</t>
  </si>
  <si>
    <t>Sarchí Sur</t>
  </si>
  <si>
    <t>Toro Amarillo</t>
  </si>
  <si>
    <t>Rodríguez</t>
  </si>
  <si>
    <t>Upala</t>
  </si>
  <si>
    <t>Aguas Claras</t>
  </si>
  <si>
    <t>San José o Pizote</t>
  </si>
  <si>
    <t>Bijagua</t>
  </si>
  <si>
    <t>Delicias</t>
  </si>
  <si>
    <t>Dos Ríos</t>
  </si>
  <si>
    <t>Yolillal</t>
  </si>
  <si>
    <t>Caño Negro</t>
  </si>
  <si>
    <t>El Amparo</t>
  </si>
  <si>
    <t>San Jorge</t>
  </si>
  <si>
    <t>Cote</t>
  </si>
  <si>
    <t>Katira</t>
  </si>
  <si>
    <t xml:space="preserve">Oriental </t>
  </si>
  <si>
    <t>Occidental</t>
  </si>
  <si>
    <t>San Nicolás</t>
  </si>
  <si>
    <t>Aguacaliente o San Francisco</t>
  </si>
  <si>
    <t>Guadalupe o Arenilla</t>
  </si>
  <si>
    <t>Corralillo</t>
  </si>
  <si>
    <t>Tierra Blanca</t>
  </si>
  <si>
    <t>Dulce Nombre</t>
  </si>
  <si>
    <t>Llano Grande</t>
  </si>
  <si>
    <t>Quebradilla</t>
  </si>
  <si>
    <t xml:space="preserve">Paraíso </t>
  </si>
  <si>
    <t>Orosi</t>
  </si>
  <si>
    <t>Cachí</t>
  </si>
  <si>
    <t>Llanos de Santa Lucía</t>
  </si>
  <si>
    <t>Tres Ríos</t>
  </si>
  <si>
    <t>San Diego</t>
  </si>
  <si>
    <t>Río Azul</t>
  </si>
  <si>
    <t>Juan Viñas</t>
  </si>
  <si>
    <t>Tucurrique</t>
  </si>
  <si>
    <t>La Suiza</t>
  </si>
  <si>
    <t>Peralta</t>
  </si>
  <si>
    <t>Santa Teresita</t>
  </si>
  <si>
    <t>Pavones</t>
  </si>
  <si>
    <t>Tuis</t>
  </si>
  <si>
    <t>Tayutic</t>
  </si>
  <si>
    <t>Santa Rosa</t>
  </si>
  <si>
    <t>Tres Equis</t>
  </si>
  <si>
    <t>La Isabel</t>
  </si>
  <si>
    <t>Chirripó</t>
  </si>
  <si>
    <t>Pacayas</t>
  </si>
  <si>
    <t>Cervantes</t>
  </si>
  <si>
    <t>Capellades</t>
  </si>
  <si>
    <t>Cot</t>
  </si>
  <si>
    <t>Potrero Cerrado</t>
  </si>
  <si>
    <t>Cipreses</t>
  </si>
  <si>
    <t>El Tejar</t>
  </si>
  <si>
    <t>Tobosi</t>
  </si>
  <si>
    <t>Patio de Agua</t>
  </si>
  <si>
    <t>Ulloa</t>
  </si>
  <si>
    <t>Varablanca</t>
  </si>
  <si>
    <t>Santa Lucía</t>
  </si>
  <si>
    <t>San José de la Montaña</t>
  </si>
  <si>
    <t>Paracito</t>
  </si>
  <si>
    <t>Santo Tomás</t>
  </si>
  <si>
    <t>Tures</t>
  </si>
  <si>
    <t>Pará</t>
  </si>
  <si>
    <t>Purabá</t>
  </si>
  <si>
    <t>La Ribera</t>
  </si>
  <si>
    <t>La Asunción</t>
  </si>
  <si>
    <t>San Joaquín</t>
  </si>
  <si>
    <t>Barrantes</t>
  </si>
  <si>
    <t>Llorente</t>
  </si>
  <si>
    <t>Rincón Sabanilla</t>
  </si>
  <si>
    <t>Puerto Viejo</t>
  </si>
  <si>
    <t>La Virgen</t>
  </si>
  <si>
    <t>Las Horquetas</t>
  </si>
  <si>
    <t>Llanuras del Gaspar</t>
  </si>
  <si>
    <t>Cureña</t>
  </si>
  <si>
    <t>Cañas Dulces</t>
  </si>
  <si>
    <t>Mayorga</t>
  </si>
  <si>
    <t>Nacascolo</t>
  </si>
  <si>
    <t>Curubandé</t>
  </si>
  <si>
    <t>Mansión</t>
  </si>
  <si>
    <t>Quebrada Honda</t>
  </si>
  <si>
    <t>Sámara</t>
  </si>
  <si>
    <t>Nosara</t>
  </si>
  <si>
    <t>Belén de Nosarita</t>
  </si>
  <si>
    <t>Bolsón</t>
  </si>
  <si>
    <t xml:space="preserve">Veintisiete de abrl </t>
  </si>
  <si>
    <t>Tempate</t>
  </si>
  <si>
    <t>Cartagena</t>
  </si>
  <si>
    <t>Cuajiniquil</t>
  </si>
  <si>
    <t>Diriá</t>
  </si>
  <si>
    <t>Cabo Velas</t>
  </si>
  <si>
    <t>Tamarindo</t>
  </si>
  <si>
    <t>Mogote</t>
  </si>
  <si>
    <t>Río Naranjo</t>
  </si>
  <si>
    <t>Filadelfia</t>
  </si>
  <si>
    <t>Sardinal</t>
  </si>
  <si>
    <t>Bebedero</t>
  </si>
  <si>
    <t>Porozal</t>
  </si>
  <si>
    <t>Las Juntas</t>
  </si>
  <si>
    <t>Sierra</t>
  </si>
  <si>
    <t>Colorado</t>
  </si>
  <si>
    <t>Quebrada Grande</t>
  </si>
  <si>
    <t>Tronadora</t>
  </si>
  <si>
    <t>Líbano</t>
  </si>
  <si>
    <t>Tierras Morenas</t>
  </si>
  <si>
    <t>Arenal</t>
  </si>
  <si>
    <t>Carmona</t>
  </si>
  <si>
    <t>Santa Rita</t>
  </si>
  <si>
    <t>Porvenir</t>
  </si>
  <si>
    <t>Bejuco</t>
  </si>
  <si>
    <t>Santa Cecilia</t>
  </si>
  <si>
    <t>La Garita</t>
  </si>
  <si>
    <t>Santa Elena</t>
  </si>
  <si>
    <t>Monte Romo</t>
  </si>
  <si>
    <t>Puente Carrillo</t>
  </si>
  <si>
    <t>Huacas</t>
  </si>
  <si>
    <t>Pitahaya</t>
  </si>
  <si>
    <t>Chomes</t>
  </si>
  <si>
    <t xml:space="preserve">Lepanto </t>
  </si>
  <si>
    <t>Paquera</t>
  </si>
  <si>
    <t>Manzanillo</t>
  </si>
  <si>
    <t>Guacimal</t>
  </si>
  <si>
    <t>Barranca</t>
  </si>
  <si>
    <t>Monte Verde</t>
  </si>
  <si>
    <t>Cóbano</t>
  </si>
  <si>
    <t>Chacarita</t>
  </si>
  <si>
    <t>Chira</t>
  </si>
  <si>
    <t>Acapulco</t>
  </si>
  <si>
    <t>El Roble</t>
  </si>
  <si>
    <t>Arancibia</t>
  </si>
  <si>
    <t>Espíritu Santo</t>
  </si>
  <si>
    <t>San Juan Grande</t>
  </si>
  <si>
    <t>Macacona</t>
  </si>
  <si>
    <t>Volcán</t>
  </si>
  <si>
    <t>Potrero Grande</t>
  </si>
  <si>
    <t>Boruca</t>
  </si>
  <si>
    <t>Pilas</t>
  </si>
  <si>
    <t>Colinas</t>
  </si>
  <si>
    <t>Chánguena</t>
  </si>
  <si>
    <t>Biolley</t>
  </si>
  <si>
    <t>Brunka</t>
  </si>
  <si>
    <t>Miramar</t>
  </si>
  <si>
    <t>Puerto Cortés</t>
  </si>
  <si>
    <t>Palmar</t>
  </si>
  <si>
    <t>Sierpe</t>
  </si>
  <si>
    <t>Bahía Ballena</t>
  </si>
  <si>
    <t>Piedras Blancas</t>
  </si>
  <si>
    <t>Quepos</t>
  </si>
  <si>
    <t>Savegre</t>
  </si>
  <si>
    <t>Naranjito</t>
  </si>
  <si>
    <t>Puerto Jiménez</t>
  </si>
  <si>
    <t>Guaycará</t>
  </si>
  <si>
    <t>Pavón</t>
  </si>
  <si>
    <t>San Vito</t>
  </si>
  <si>
    <t>Sabalito</t>
  </si>
  <si>
    <t>Aguabuena</t>
  </si>
  <si>
    <t>Limoncito</t>
  </si>
  <si>
    <t>Pittier</t>
  </si>
  <si>
    <t>Corredor</t>
  </si>
  <si>
    <t>La Cuesta</t>
  </si>
  <si>
    <t>Canoas</t>
  </si>
  <si>
    <t>Laurel</t>
  </si>
  <si>
    <t>Jacó</t>
  </si>
  <si>
    <t>Tárcoles</t>
  </si>
  <si>
    <t>Valle La Estrella</t>
  </si>
  <si>
    <t>Río Blanco</t>
  </si>
  <si>
    <t>Matama</t>
  </si>
  <si>
    <t>Guápiles</t>
  </si>
  <si>
    <t>Rita</t>
  </si>
  <si>
    <t>Roxana</t>
  </si>
  <si>
    <t>Cariari</t>
  </si>
  <si>
    <t>Pacuarito</t>
  </si>
  <si>
    <t>Florida</t>
  </si>
  <si>
    <t>Germania</t>
  </si>
  <si>
    <t>El Cairo</t>
  </si>
  <si>
    <t>Alegría</t>
  </si>
  <si>
    <t>Bratsi</t>
  </si>
  <si>
    <t>Sixaola</t>
  </si>
  <si>
    <t>Cahuita</t>
  </si>
  <si>
    <t>Telire</t>
  </si>
  <si>
    <t>Batán</t>
  </si>
  <si>
    <t>Carrandi</t>
  </si>
  <si>
    <t>Pocora</t>
  </si>
  <si>
    <t>Río Jiménez</t>
  </si>
  <si>
    <t>Duacarí</t>
  </si>
  <si>
    <t>Cantones y Distritos</t>
  </si>
  <si>
    <t>Unidad de Planificación Institucional</t>
  </si>
  <si>
    <t>Fuente: Elaboracíon MIVAH con datos del Censo 2011 (INEC).</t>
  </si>
  <si>
    <t>Costa Rica: Déficit habitacional 2011.</t>
  </si>
  <si>
    <t>San José: Déficit habitacional por cantón y distrito 2011.</t>
  </si>
  <si>
    <t>Alajuela: Déficit habitacional por cantón y distrito 2011.</t>
  </si>
  <si>
    <t>Cartago: Déficit habitacional por cantón y distrito 2011.</t>
  </si>
  <si>
    <t>Heredia: Déficit habitacional por cantón y distrito 2011.</t>
  </si>
  <si>
    <t>Guanacaste: Déficit habitacional por cantón y distrito 2011.</t>
  </si>
  <si>
    <t>Puntarenas: Déficit habitacional por cantón y distrito 2011.</t>
  </si>
  <si>
    <t>Limón: Déficit habitacional por cantón y distrito 2011.</t>
  </si>
  <si>
    <t>Costa Rica: Déficit Habitacional (DH) por cantón y distrito, según Censo 2011.</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</si>
</sst>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91">
    <font>
      <sz val="11"/>
      <color theme="1"/>
      <name val="Calibri"/>
      <family val="2"/>
    </font>
    <font>
      <sz val="11"/>
      <color indexed="8"/>
      <name val="Calibri"/>
      <family val="2"/>
    </font>
    <font>
      <sz val="10"/>
      <name val="Arial"/>
      <family val="2"/>
    </font>
    <font>
      <sz val="10"/>
      <name val="Arial CE"/>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9"/>
      <color indexed="62"/>
      <name val="Calibri"/>
      <family val="2"/>
    </font>
    <font>
      <b/>
      <sz val="9"/>
      <color indexed="14"/>
      <name val="Calibri"/>
      <family val="2"/>
    </font>
    <font>
      <b/>
      <sz val="9"/>
      <color indexed="15"/>
      <name val="Calibri"/>
      <family val="2"/>
    </font>
    <font>
      <b/>
      <sz val="9"/>
      <color indexed="24"/>
      <name val="Calibri"/>
      <family val="2"/>
    </font>
    <font>
      <b/>
      <sz val="9"/>
      <color indexed="52"/>
      <name val="Calibri"/>
      <family val="2"/>
    </font>
    <font>
      <b/>
      <sz val="9"/>
      <color indexed="19"/>
      <name val="Calibri"/>
      <family val="2"/>
    </font>
    <font>
      <b/>
      <sz val="9"/>
      <color indexed="45"/>
      <name val="Calibri"/>
      <family val="2"/>
    </font>
    <font>
      <sz val="11"/>
      <name val="Calibri"/>
      <family val="2"/>
    </font>
    <font>
      <b/>
      <sz val="18"/>
      <color indexed="45"/>
      <name val="Cambria"/>
      <family val="1"/>
    </font>
    <font>
      <b/>
      <sz val="12"/>
      <color indexed="45"/>
      <name val="Calibri"/>
      <family val="2"/>
    </font>
    <font>
      <b/>
      <sz val="12"/>
      <color indexed="19"/>
      <name val="Calibri"/>
      <family val="2"/>
    </font>
    <font>
      <b/>
      <sz val="12"/>
      <color indexed="52"/>
      <name val="Calibri"/>
      <family val="2"/>
    </font>
    <font>
      <b/>
      <sz val="12"/>
      <color indexed="24"/>
      <name val="Calibri"/>
      <family val="2"/>
    </font>
    <font>
      <b/>
      <sz val="12"/>
      <color indexed="15"/>
      <name val="Calibri"/>
      <family val="2"/>
    </font>
    <font>
      <b/>
      <sz val="12"/>
      <color indexed="14"/>
      <name val="Calibri"/>
      <family val="2"/>
    </font>
    <font>
      <b/>
      <sz val="12"/>
      <color indexed="62"/>
      <name val="Calibri"/>
      <family val="2"/>
    </font>
    <font>
      <b/>
      <sz val="20"/>
      <color indexed="49"/>
      <name val="Cambria"/>
      <family val="1"/>
    </font>
    <font>
      <b/>
      <sz val="18"/>
      <color indexed="14"/>
      <name val="Cambria"/>
      <family val="1"/>
    </font>
    <font>
      <b/>
      <sz val="14"/>
      <color indexed="8"/>
      <name val="Calibri"/>
      <family val="2"/>
    </font>
    <font>
      <b/>
      <sz val="12"/>
      <color indexed="8"/>
      <name val="Calibri"/>
      <family val="2"/>
    </font>
    <font>
      <sz val="9"/>
      <color indexed="8"/>
      <name val="Calibri"/>
      <family val="2"/>
    </font>
    <font>
      <b/>
      <sz val="16"/>
      <color indexed="62"/>
      <name val="Calibri"/>
      <family val="2"/>
    </font>
    <font>
      <b/>
      <sz val="16"/>
      <color indexed="14"/>
      <name val="Calibri"/>
      <family val="2"/>
    </font>
    <font>
      <b/>
      <sz val="16"/>
      <color indexed="15"/>
      <name val="Calibri"/>
      <family val="2"/>
    </font>
    <font>
      <b/>
      <sz val="16"/>
      <color indexed="24"/>
      <name val="Calibri"/>
      <family val="2"/>
    </font>
    <font>
      <b/>
      <sz val="16"/>
      <color indexed="52"/>
      <name val="Calibri"/>
      <family val="2"/>
    </font>
    <font>
      <b/>
      <sz val="16"/>
      <color indexed="19"/>
      <name val="Calibri"/>
      <family val="2"/>
    </font>
    <font>
      <b/>
      <sz val="16"/>
      <color indexed="45"/>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9"/>
      <color theme="3" tint="0.39998000860214233"/>
      <name val="Calibri"/>
      <family val="2"/>
    </font>
    <font>
      <b/>
      <sz val="9"/>
      <color rgb="FFFF00FF"/>
      <name val="Calibri"/>
      <family val="2"/>
    </font>
    <font>
      <b/>
      <sz val="9"/>
      <color rgb="FF00CC99"/>
      <name val="Calibri"/>
      <family val="2"/>
    </font>
    <font>
      <b/>
      <sz val="9"/>
      <color rgb="FF9999FF"/>
      <name val="Calibri"/>
      <family val="2"/>
    </font>
    <font>
      <b/>
      <sz val="9"/>
      <color theme="9" tint="0.39998000860214233"/>
      <name val="Calibri"/>
      <family val="2"/>
    </font>
    <font>
      <b/>
      <sz val="9"/>
      <color theme="2" tint="-0.4999699890613556"/>
      <name val="Calibri"/>
      <family val="2"/>
    </font>
    <font>
      <b/>
      <sz val="9"/>
      <color rgb="FFFF6699"/>
      <name val="Calibri"/>
      <family val="2"/>
    </font>
    <font>
      <b/>
      <sz val="18"/>
      <color rgb="FFFF66FF"/>
      <name val="Cambria"/>
      <family val="1"/>
    </font>
    <font>
      <b/>
      <sz val="12"/>
      <color rgb="FFFF6699"/>
      <name val="Calibri"/>
      <family val="2"/>
    </font>
    <font>
      <b/>
      <sz val="12"/>
      <color theme="2" tint="-0.4999699890613556"/>
      <name val="Calibri"/>
      <family val="2"/>
    </font>
    <font>
      <b/>
      <sz val="12"/>
      <color theme="9" tint="0.39998000860214233"/>
      <name val="Calibri"/>
      <family val="2"/>
    </font>
    <font>
      <b/>
      <sz val="12"/>
      <color rgb="FF9999FF"/>
      <name val="Calibri"/>
      <family val="2"/>
    </font>
    <font>
      <b/>
      <sz val="12"/>
      <color rgb="FF00CC99"/>
      <name val="Calibri"/>
      <family val="2"/>
    </font>
    <font>
      <b/>
      <sz val="12"/>
      <color rgb="FFFF00FF"/>
      <name val="Calibri"/>
      <family val="2"/>
    </font>
    <font>
      <b/>
      <sz val="12"/>
      <color theme="3" tint="0.39998000860214233"/>
      <name val="Calibri"/>
      <family val="2"/>
    </font>
    <font>
      <b/>
      <sz val="20"/>
      <color theme="8" tint="0.39998000860214233"/>
      <name val="Cambria"/>
      <family val="1"/>
    </font>
    <font>
      <b/>
      <sz val="14"/>
      <color theme="1"/>
      <name val="Calibri"/>
      <family val="2"/>
    </font>
    <font>
      <b/>
      <sz val="12"/>
      <color theme="1"/>
      <name val="Calibri"/>
      <family val="2"/>
    </font>
    <font>
      <sz val="9"/>
      <color theme="1"/>
      <name val="Calibri"/>
      <family val="2"/>
    </font>
    <font>
      <b/>
      <sz val="16"/>
      <color theme="3" tint="0.39998000860214233"/>
      <name val="Calibri"/>
      <family val="2"/>
    </font>
    <font>
      <b/>
      <sz val="16"/>
      <color rgb="FFFF00FF"/>
      <name val="Calibri"/>
      <family val="2"/>
    </font>
    <font>
      <b/>
      <sz val="16"/>
      <color rgb="FF00CC99"/>
      <name val="Calibri"/>
      <family val="2"/>
    </font>
    <font>
      <b/>
      <sz val="16"/>
      <color rgb="FF9999FF"/>
      <name val="Calibri"/>
      <family val="2"/>
    </font>
    <font>
      <b/>
      <sz val="16"/>
      <color theme="9" tint="0.39998000860214233"/>
      <name val="Calibri"/>
      <family val="2"/>
    </font>
    <font>
      <b/>
      <sz val="16"/>
      <color theme="2" tint="-0.4999699890613556"/>
      <name val="Calibri"/>
      <family val="2"/>
    </font>
    <font>
      <b/>
      <sz val="16"/>
      <color rgb="FFFF6699"/>
      <name val="Calibri"/>
      <family val="2"/>
    </font>
    <font>
      <b/>
      <sz val="18"/>
      <color rgb="FFFF00FF"/>
      <name val="Cambria"/>
      <family val="1"/>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gradientFill degree="90">
        <stop position="0">
          <color theme="0"/>
        </stop>
        <stop position="1">
          <color rgb="FFFFCCCC"/>
        </stop>
      </gradientFill>
    </fill>
    <fill>
      <gradientFill degree="90">
        <stop position="0">
          <color theme="0"/>
        </stop>
        <stop position="1">
          <color theme="2" tint="-0.09802000224590302"/>
        </stop>
      </gradientFill>
    </fill>
    <fill>
      <gradientFill degree="90">
        <stop position="0">
          <color theme="0"/>
        </stop>
        <stop position="1">
          <color theme="9" tint="0.8000100255012512"/>
        </stop>
      </gradientFill>
    </fill>
    <fill>
      <gradientFill degree="90">
        <stop position="0">
          <color theme="0"/>
        </stop>
        <stop position="1">
          <color rgb="FFCCCCFF"/>
        </stop>
      </gradientFill>
    </fill>
    <fill>
      <gradientFill degree="90">
        <stop position="0">
          <color theme="0"/>
        </stop>
        <stop position="1">
          <color rgb="FFCCFFCC"/>
        </stop>
      </gradientFill>
    </fill>
    <fill>
      <gradientFill degree="90">
        <stop position="0">
          <color theme="0"/>
        </stop>
        <stop position="1">
          <color rgb="FFFFCCFF"/>
        </stop>
      </gradientFill>
    </fill>
    <fill>
      <gradientFill degree="90">
        <stop position="0">
          <color theme="0"/>
        </stop>
        <stop position="1">
          <color theme="3" tint="0.8000100255012512"/>
        </stop>
      </gradient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thin"/>
      <bottom style="thin"/>
    </border>
    <border>
      <left/>
      <right/>
      <top/>
      <bottom style="thin"/>
    </border>
    <border>
      <left>
        <color indexed="63"/>
      </left>
      <right/>
      <top style="thin"/>
      <bottom>
        <color indexed="63"/>
      </bottom>
    </border>
    <border>
      <left style="mediumDashDot">
        <color rgb="FFFF00FF"/>
      </left>
      <right>
        <color indexed="63"/>
      </right>
      <top style="mediumDashDot">
        <color rgb="FFFF00FF"/>
      </top>
      <bottom style="mediumDashDot">
        <color rgb="FFFF00FF"/>
      </bottom>
    </border>
    <border>
      <left>
        <color indexed="63"/>
      </left>
      <right>
        <color indexed="63"/>
      </right>
      <top style="mediumDashDot">
        <color rgb="FFFF00FF"/>
      </top>
      <bottom style="mediumDashDot">
        <color rgb="FFFF00FF"/>
      </bottom>
    </border>
    <border>
      <left>
        <color indexed="63"/>
      </left>
      <right style="mediumDashDot">
        <color rgb="FFFF00FF"/>
      </right>
      <top style="mediumDashDot">
        <color rgb="FFFF00FF"/>
      </top>
      <bottom style="mediumDashDot">
        <color rgb="FFFF00FF"/>
      </bottom>
    </border>
  </borders>
  <cellStyleXfs count="7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9" fillId="20" borderId="0" applyNumberFormat="0" applyBorder="0" applyAlignment="0" applyProtection="0"/>
    <xf numFmtId="0" fontId="50" fillId="21" borderId="1" applyNumberFormat="0" applyAlignment="0" applyProtection="0"/>
    <xf numFmtId="0" fontId="51" fillId="22" borderId="2" applyNumberFormat="0" applyAlignment="0" applyProtection="0"/>
    <xf numFmtId="0" fontId="52" fillId="0" borderId="3" applyNumberFormat="0" applyFill="0" applyAlignment="0" applyProtection="0"/>
    <xf numFmtId="0" fontId="53" fillId="0" borderId="0" applyNumberFormat="0" applyFill="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7" borderId="0" applyNumberFormat="0" applyBorder="0" applyAlignment="0" applyProtection="0"/>
    <xf numFmtId="0" fontId="48" fillId="28" borderId="0" applyNumberFormat="0" applyBorder="0" applyAlignment="0" applyProtection="0"/>
    <xf numFmtId="0" fontId="54" fillId="29" borderId="1" applyNumberFormat="0" applyAlignment="0" applyProtection="0"/>
    <xf numFmtId="0" fontId="5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6" fillId="31" borderId="0" applyNumberFormat="0" applyBorder="0" applyAlignment="0" applyProtection="0"/>
    <xf numFmtId="0" fontId="2" fillId="0" borderId="0">
      <alignment/>
      <protection/>
    </xf>
    <xf numFmtId="0" fontId="0" fillId="0" borderId="0">
      <alignment/>
      <protection/>
    </xf>
    <xf numFmtId="0" fontId="3" fillId="0" borderId="0">
      <alignment/>
      <protection/>
    </xf>
    <xf numFmtId="0" fontId="0" fillId="32" borderId="4" applyNumberFormat="0" applyFont="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0" fontId="57" fillId="21" borderId="5" applyNumberFormat="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6" applyNumberFormat="0" applyFill="0" applyAlignment="0" applyProtection="0"/>
    <xf numFmtId="0" fontId="62" fillId="0" borderId="7" applyNumberFormat="0" applyFill="0" applyAlignment="0" applyProtection="0"/>
    <xf numFmtId="0" fontId="53" fillId="0" borderId="8" applyNumberFormat="0" applyFill="0" applyAlignment="0" applyProtection="0"/>
    <xf numFmtId="0" fontId="63" fillId="0" borderId="9" applyNumberFormat="0" applyFill="0" applyAlignment="0" applyProtection="0"/>
  </cellStyleXfs>
  <cellXfs count="53">
    <xf numFmtId="0" fontId="0" fillId="0" borderId="0" xfId="0" applyFont="1" applyAlignment="1">
      <alignment/>
    </xf>
    <xf numFmtId="0" fontId="0" fillId="0" borderId="0" xfId="0" applyFont="1" applyAlignment="1">
      <alignment/>
    </xf>
    <xf numFmtId="3" fontId="0" fillId="0" borderId="0" xfId="0" applyNumberFormat="1" applyFont="1" applyAlignment="1">
      <alignment horizontal="center" vertical="center"/>
    </xf>
    <xf numFmtId="3" fontId="0" fillId="0" borderId="0" xfId="0" applyNumberFormat="1" applyAlignment="1">
      <alignment/>
    </xf>
    <xf numFmtId="164" fontId="0" fillId="0" borderId="0" xfId="57" applyNumberFormat="1" applyFont="1" applyAlignment="1">
      <alignment horizontal="center" vertical="center"/>
    </xf>
    <xf numFmtId="0" fontId="0" fillId="0" borderId="0" xfId="0" applyFont="1" applyAlignment="1">
      <alignment horizontal="center" vertical="center"/>
    </xf>
    <xf numFmtId="3" fontId="0" fillId="0" borderId="0" xfId="0" applyNumberFormat="1" applyAlignment="1">
      <alignment horizontal="center" vertical="center"/>
    </xf>
    <xf numFmtId="0" fontId="0" fillId="0" borderId="0" xfId="0" applyAlignment="1">
      <alignment wrapText="1"/>
    </xf>
    <xf numFmtId="0" fontId="64" fillId="0" borderId="10" xfId="0" applyFont="1" applyBorder="1" applyAlignment="1">
      <alignment horizontal="center" vertical="center" wrapText="1"/>
    </xf>
    <xf numFmtId="0" fontId="65" fillId="0" borderId="10" xfId="0" applyFont="1" applyBorder="1" applyAlignment="1">
      <alignment horizontal="center" vertical="center" wrapText="1"/>
    </xf>
    <xf numFmtId="3" fontId="0" fillId="0" borderId="0" xfId="0" applyNumberFormat="1" applyFont="1" applyFill="1" applyAlignment="1">
      <alignment horizontal="center" vertical="center"/>
    </xf>
    <xf numFmtId="0" fontId="66" fillId="0" borderId="10" xfId="0" applyFont="1" applyBorder="1" applyAlignment="1">
      <alignment horizontal="center" vertical="center" wrapText="1"/>
    </xf>
    <xf numFmtId="0" fontId="67" fillId="0" borderId="10" xfId="0" applyFont="1" applyBorder="1" applyAlignment="1">
      <alignment horizontal="center" vertical="center" wrapText="1"/>
    </xf>
    <xf numFmtId="0" fontId="68" fillId="0" borderId="10" xfId="0" applyFont="1" applyBorder="1" applyAlignment="1">
      <alignment horizontal="center" vertical="center" wrapText="1"/>
    </xf>
    <xf numFmtId="0" fontId="69" fillId="0" borderId="10" xfId="0" applyFont="1" applyBorder="1" applyAlignment="1">
      <alignment horizontal="center" vertical="center" wrapText="1"/>
    </xf>
    <xf numFmtId="0" fontId="69" fillId="0" borderId="10" xfId="0" applyFont="1" applyFill="1" applyBorder="1" applyAlignment="1">
      <alignment horizontal="center" vertical="center" wrapText="1"/>
    </xf>
    <xf numFmtId="0" fontId="70" fillId="0" borderId="10" xfId="0" applyFont="1" applyBorder="1" applyAlignment="1">
      <alignment horizontal="center" vertical="center" wrapText="1"/>
    </xf>
    <xf numFmtId="0" fontId="0" fillId="0" borderId="0" xfId="0" applyFont="1" applyFill="1" applyAlignment="1">
      <alignment/>
    </xf>
    <xf numFmtId="0" fontId="0" fillId="0" borderId="0" xfId="0" applyFont="1" applyFill="1" applyAlignment="1">
      <alignment horizontal="center" vertical="center"/>
    </xf>
    <xf numFmtId="0" fontId="64" fillId="0" borderId="10" xfId="0" applyFont="1" applyFill="1" applyBorder="1" applyAlignment="1">
      <alignment horizontal="center" vertical="center" wrapText="1"/>
    </xf>
    <xf numFmtId="3" fontId="27" fillId="0" borderId="0" xfId="0" applyNumberFormat="1" applyFont="1" applyAlignment="1">
      <alignment horizontal="center" vertical="center"/>
    </xf>
    <xf numFmtId="0" fontId="2" fillId="0" borderId="0" xfId="53">
      <alignment/>
      <protection/>
    </xf>
    <xf numFmtId="0" fontId="71" fillId="0" borderId="0" xfId="53" applyFont="1" applyAlignment="1">
      <alignment horizontal="center"/>
      <protection/>
    </xf>
    <xf numFmtId="0" fontId="72" fillId="33" borderId="10" xfId="0" applyFont="1" applyFill="1" applyBorder="1" applyAlignment="1">
      <alignment horizontal="center" vertical="center" wrapText="1"/>
    </xf>
    <xf numFmtId="0" fontId="73" fillId="34" borderId="10" xfId="0" applyFont="1" applyFill="1" applyBorder="1" applyAlignment="1">
      <alignment horizontal="center" vertical="center" wrapText="1"/>
    </xf>
    <xf numFmtId="0" fontId="74" fillId="35" borderId="10" xfId="0" applyFont="1" applyFill="1" applyBorder="1" applyAlignment="1">
      <alignment horizontal="center" vertical="center" wrapText="1"/>
    </xf>
    <xf numFmtId="0" fontId="75" fillId="36" borderId="10" xfId="0" applyFont="1" applyFill="1" applyBorder="1" applyAlignment="1">
      <alignment horizontal="center" vertical="center" wrapText="1"/>
    </xf>
    <xf numFmtId="0" fontId="76" fillId="37" borderId="10" xfId="0" applyFont="1" applyFill="1" applyBorder="1" applyAlignment="1">
      <alignment horizontal="center" vertical="center" wrapText="1"/>
    </xf>
    <xf numFmtId="0" fontId="77" fillId="38" borderId="10" xfId="0" applyFont="1" applyFill="1" applyBorder="1" applyAlignment="1">
      <alignment horizontal="center" vertical="center" wrapText="1"/>
    </xf>
    <xf numFmtId="0" fontId="78" fillId="39" borderId="10" xfId="0" applyFont="1" applyFill="1" applyBorder="1" applyAlignment="1">
      <alignment horizontal="center" vertical="center" wrapText="1"/>
    </xf>
    <xf numFmtId="164" fontId="0" fillId="0" borderId="0" xfId="57" applyNumberFormat="1" applyFont="1" applyAlignment="1">
      <alignment/>
    </xf>
    <xf numFmtId="0" fontId="79" fillId="0" borderId="0" xfId="53" applyFont="1" applyAlignment="1">
      <alignment horizontal="center" vertical="center"/>
      <protection/>
    </xf>
    <xf numFmtId="0" fontId="0" fillId="0" borderId="0" xfId="0" applyAlignment="1">
      <alignment horizontal="left"/>
    </xf>
    <xf numFmtId="0" fontId="0" fillId="0" borderId="0" xfId="0" applyFont="1" applyAlignment="1">
      <alignment horizontal="left"/>
    </xf>
    <xf numFmtId="0" fontId="80" fillId="0" borderId="10" xfId="0" applyFont="1" applyBorder="1" applyAlignment="1">
      <alignment horizontal="center" vertical="center"/>
    </xf>
    <xf numFmtId="0" fontId="0" fillId="0" borderId="0" xfId="0" applyFill="1" applyAlignment="1">
      <alignment horizontal="left"/>
    </xf>
    <xf numFmtId="0" fontId="0" fillId="0" borderId="0" xfId="0" applyFont="1" applyFill="1" applyAlignment="1">
      <alignment horizontal="left"/>
    </xf>
    <xf numFmtId="0" fontId="81" fillId="0" borderId="0" xfId="0" applyFont="1" applyBorder="1" applyAlignment="1">
      <alignment horizontal="center" vertical="center"/>
    </xf>
    <xf numFmtId="0" fontId="81" fillId="0" borderId="11" xfId="0" applyFont="1" applyBorder="1" applyAlignment="1">
      <alignment horizontal="center" vertical="center"/>
    </xf>
    <xf numFmtId="0" fontId="63" fillId="0" borderId="12" xfId="0" applyFont="1" applyBorder="1" applyAlignment="1">
      <alignment horizontal="center" vertical="center" wrapText="1"/>
    </xf>
    <xf numFmtId="0" fontId="63" fillId="0" borderId="11" xfId="0" applyFont="1" applyBorder="1" applyAlignment="1">
      <alignment horizontal="center" vertical="center" wrapText="1"/>
    </xf>
    <xf numFmtId="0" fontId="81" fillId="0" borderId="10" xfId="0" applyFont="1" applyBorder="1" applyAlignment="1">
      <alignment horizontal="center" vertical="center"/>
    </xf>
    <xf numFmtId="0" fontId="82" fillId="0" borderId="10" xfId="0" applyFont="1" applyBorder="1" applyAlignment="1">
      <alignment horizontal="left" vertical="top"/>
    </xf>
    <xf numFmtId="0" fontId="83" fillId="0" borderId="10" xfId="0" applyFont="1" applyBorder="1" applyAlignment="1">
      <alignment horizontal="center" vertical="center"/>
    </xf>
    <xf numFmtId="0" fontId="84" fillId="0" borderId="10" xfId="0" applyFont="1" applyBorder="1" applyAlignment="1">
      <alignment horizontal="center" vertical="center"/>
    </xf>
    <xf numFmtId="0" fontId="85" fillId="0" borderId="10" xfId="0" applyFont="1" applyBorder="1" applyAlignment="1">
      <alignment horizontal="center" vertical="center"/>
    </xf>
    <xf numFmtId="0" fontId="86" fillId="0" borderId="10" xfId="0" applyFont="1" applyBorder="1" applyAlignment="1">
      <alignment horizontal="center" vertical="center"/>
    </xf>
    <xf numFmtId="0" fontId="87" fillId="0" borderId="10" xfId="0" applyFont="1" applyBorder="1" applyAlignment="1">
      <alignment horizontal="center" vertical="center"/>
    </xf>
    <xf numFmtId="0" fontId="88" fillId="0" borderId="10" xfId="0" applyFont="1" applyBorder="1" applyAlignment="1">
      <alignment horizontal="center" vertical="center"/>
    </xf>
    <xf numFmtId="0" fontId="89" fillId="0" borderId="10" xfId="0" applyFont="1" applyBorder="1" applyAlignment="1">
      <alignment horizontal="center" vertical="center"/>
    </xf>
    <xf numFmtId="0" fontId="90" fillId="0" borderId="13" xfId="53" applyFont="1" applyBorder="1" applyAlignment="1">
      <alignment horizontal="center" vertical="center" wrapText="1"/>
      <protection/>
    </xf>
    <xf numFmtId="0" fontId="90" fillId="0" borderId="14" xfId="53" applyFont="1" applyBorder="1" applyAlignment="1">
      <alignment horizontal="center" vertical="center" wrapText="1"/>
      <protection/>
    </xf>
    <xf numFmtId="0" fontId="90" fillId="0" borderId="15" xfId="53" applyFont="1" applyBorder="1" applyAlignment="1">
      <alignment horizontal="center" vertical="center" wrapText="1"/>
      <protection/>
    </xf>
  </cellXfs>
  <cellStyles count="5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Millares 2" xfId="48"/>
    <cellStyle name="Millares 3" xfId="49"/>
    <cellStyle name="Currency" xfId="50"/>
    <cellStyle name="Currency [0]" xfId="51"/>
    <cellStyle name="Neutral" xfId="52"/>
    <cellStyle name="Normal 2" xfId="53"/>
    <cellStyle name="Normal 3" xfId="54"/>
    <cellStyle name="Normal 4" xfId="55"/>
    <cellStyle name="Notas" xfId="56"/>
    <cellStyle name="Percent" xfId="57"/>
    <cellStyle name="Porcentual 2" xfId="58"/>
    <cellStyle name="Porcentual 2 2" xfId="59"/>
    <cellStyle name="Porcentual 3" xfId="60"/>
    <cellStyle name="Porcentual 3 2" xfId="61"/>
    <cellStyle name="Porcentual 4" xfId="62"/>
    <cellStyle name="Porcentual 5" xfId="63"/>
    <cellStyle name="Porcentual 6" xfId="64"/>
    <cellStyle name="Salida" xfId="65"/>
    <cellStyle name="Texto de advertencia" xfId="66"/>
    <cellStyle name="Texto explicativo" xfId="67"/>
    <cellStyle name="Título" xfId="68"/>
    <cellStyle name="Título 1" xfId="69"/>
    <cellStyle name="Título 2" xfId="70"/>
    <cellStyle name="Título 3" xfId="71"/>
    <cellStyle name="Total" xfId="7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209550</xdr:colOff>
      <xdr:row>14</xdr:row>
      <xdr:rowOff>66675</xdr:rowOff>
    </xdr:from>
    <xdr:to>
      <xdr:col>10</xdr:col>
      <xdr:colOff>171450</xdr:colOff>
      <xdr:row>20</xdr:row>
      <xdr:rowOff>28575</xdr:rowOff>
    </xdr:to>
    <xdr:pic>
      <xdr:nvPicPr>
        <xdr:cNvPr id="1" name="2 Imagen" descr="Logo_nuevo_MIVAH.JPG"/>
        <xdr:cNvPicPr preferRelativeResize="1">
          <a:picLocks noChangeAspect="1"/>
        </xdr:cNvPicPr>
      </xdr:nvPicPr>
      <xdr:blipFill>
        <a:blip r:embed="rId1"/>
        <a:stretch>
          <a:fillRect/>
        </a:stretch>
      </xdr:blipFill>
      <xdr:spPr>
        <a:xfrm>
          <a:off x="4581525" y="2705100"/>
          <a:ext cx="2247900" cy="9334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CC99FF"/>
  </sheetPr>
  <dimension ref="D23:K26"/>
  <sheetViews>
    <sheetView showGridLines="0" tabSelected="1" zoomScalePageLayoutView="0" workbookViewId="0" topLeftCell="A1">
      <selection activeCell="D25" sqref="D25:K25"/>
    </sheetView>
  </sheetViews>
  <sheetFormatPr defaultColWidth="11.421875" defaultRowHeight="15"/>
  <cols>
    <col min="1" max="1" width="15.7109375" style="21" customWidth="1"/>
    <col min="2" max="2" width="4.140625" style="21" customWidth="1"/>
    <col min="3" max="3" width="11.421875" style="21" hidden="1" customWidth="1"/>
    <col min="4" max="10" width="11.421875" style="21" customWidth="1"/>
    <col min="11" max="11" width="53.57421875" style="21" customWidth="1"/>
    <col min="12" max="16384" width="11.421875" style="21" customWidth="1"/>
  </cols>
  <sheetData>
    <row r="15" ht="12.75"/>
    <row r="16" ht="12.75"/>
    <row r="17" ht="12.75"/>
    <row r="18" ht="12.75"/>
    <row r="19" ht="12.75"/>
    <row r="20" ht="12.75"/>
    <row r="21" ht="12.75"/>
    <row r="23" spans="4:11" ht="28.5" customHeight="1">
      <c r="D23" s="31" t="s">
        <v>431</v>
      </c>
      <c r="E23" s="31"/>
      <c r="F23" s="31"/>
      <c r="G23" s="31"/>
      <c r="H23" s="31"/>
      <c r="I23" s="31"/>
      <c r="J23" s="31"/>
      <c r="K23" s="31"/>
    </row>
    <row r="24" ht="13.5" thickBot="1"/>
    <row r="25" spans="4:11" ht="55.5" customHeight="1" thickBot="1">
      <c r="D25" s="50" t="s">
        <v>441</v>
      </c>
      <c r="E25" s="51"/>
      <c r="F25" s="51"/>
      <c r="G25" s="51"/>
      <c r="H25" s="51"/>
      <c r="I25" s="51"/>
      <c r="J25" s="51"/>
      <c r="K25" s="52"/>
    </row>
    <row r="26" spans="4:11" ht="18" customHeight="1">
      <c r="D26" s="22"/>
      <c r="E26" s="22"/>
      <c r="F26" s="22"/>
      <c r="G26" s="22"/>
      <c r="H26" s="22"/>
      <c r="I26" s="22"/>
      <c r="J26" s="22"/>
      <c r="K26" s="22"/>
    </row>
  </sheetData>
  <sheetProtection/>
  <mergeCells count="2">
    <mergeCell ref="D23:K23"/>
    <mergeCell ref="D25:K25"/>
  </mergeCells>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0:J35"/>
  <sheetViews>
    <sheetView showGridLines="0" zoomScalePageLayoutView="0" workbookViewId="0" topLeftCell="A4">
      <selection activeCell="B25" sqref="B25:G25"/>
    </sheetView>
  </sheetViews>
  <sheetFormatPr defaultColWidth="11.421875" defaultRowHeight="15"/>
  <cols>
    <col min="2" max="2" width="14.140625" style="0" customWidth="1"/>
    <col min="3" max="3" width="13.28125" style="0" customWidth="1"/>
    <col min="6" max="6" width="6.00390625" style="0" customWidth="1"/>
    <col min="7" max="7" width="20.28125" style="0" customWidth="1"/>
  </cols>
  <sheetData>
    <row r="10" spans="2:7" ht="21" customHeight="1">
      <c r="B10" s="34" t="s">
        <v>433</v>
      </c>
      <c r="C10" s="34"/>
      <c r="D10" s="34"/>
      <c r="E10" s="34"/>
      <c r="F10" s="34"/>
      <c r="G10" s="34"/>
    </row>
    <row r="11" spans="2:7" ht="18.75" customHeight="1">
      <c r="B11" s="37" t="s">
        <v>0</v>
      </c>
      <c r="C11" s="37"/>
      <c r="D11" s="37"/>
      <c r="E11" s="37"/>
      <c r="F11" s="37"/>
      <c r="G11" s="39" t="s">
        <v>1</v>
      </c>
    </row>
    <row r="12" spans="2:7" ht="15">
      <c r="B12" s="38"/>
      <c r="C12" s="38"/>
      <c r="D12" s="38"/>
      <c r="E12" s="38"/>
      <c r="F12" s="38"/>
      <c r="G12" s="40"/>
    </row>
    <row r="13" spans="2:7" ht="15">
      <c r="B13" s="1"/>
      <c r="C13" s="1"/>
      <c r="D13" s="1"/>
      <c r="E13" s="1"/>
      <c r="F13" s="1"/>
      <c r="G13" s="1"/>
    </row>
    <row r="14" spans="2:10" ht="15">
      <c r="B14" s="32" t="s">
        <v>83</v>
      </c>
      <c r="C14" s="33"/>
      <c r="D14" s="33"/>
      <c r="E14" s="33"/>
      <c r="F14" s="33"/>
      <c r="G14" s="3">
        <f>+'San José'!G14+'San José'!S14+'San José'!W14+'San José'!AK14+'San José'!AU14+'San José'!AY14+'San José'!BG14+'San José'!BM14+'San José'!BU14+'San José'!CB14+'San José'!CH14+'San José'!CN14+'San José'!CT14+'San José'!CZ14+'San José'!DD14+'San José'!DI14+'San José'!DO14+'San José'!DS14+'San José'!DX14+'San José'!EJ14+Alajuela!G14+Alajuela!V14+Alajuela!AJ14+Alajuela!AS14+Alajuela!AW14+Alajuela!BF14+Alajuela!BO14+Alajuela!BW14+Alajuela!CC14+Alajuela!CI14+Alajuela!CW14+Alajuela!DE14+Alajuela!DK14+Alajuela!DS14+Alajuela!DX14+Cartago!G14+Cartago!S14+Cartago!Y14+Cartago!AH14+Cartago!AL14+Cartago!AY14+Cartago!BC14+Cartago!BI14+Heredia!G14+Heredia!M14+Heredia!T14+Heredia!AC14+Heredia!AJ14+Heredia!AP14+Heredia!AU14+Heredia!AY14+Heredia!BC14+Heredia!BF14+Guanacaste!G14+Guanacaste!M14+Guanacaste!U14+Guanacaste!AE14+Guanacaste!AJ14+Guanacaste!AO14+Guanacaste!AU14+Guanacaste!AZ14+Guanacaste!BH14+Guanacaste!BO14+Guanacaste!BT14+Puntarenas!G14+Puntarenas!W14+Puntarenas!AC14+Puntarenas!AM14+Puntarenas!AQ14+Puntarenas!AW14+Puntarenas!BA14+Puntarenas!BF14+Puntarenas!BL14+Puntarenas!BN14+Puntarenas!BS14+Limón!G14+Limón!L14+Limón!S14+Limón!Z14+Limón!AE14+Limón!AI14</f>
        <v>170116</v>
      </c>
      <c r="J14" s="3"/>
    </row>
    <row r="15" spans="2:7" ht="15">
      <c r="B15" s="32" t="s">
        <v>84</v>
      </c>
      <c r="C15" s="33"/>
      <c r="D15" s="33"/>
      <c r="E15" s="33"/>
      <c r="F15" s="33"/>
      <c r="G15" s="30">
        <f>+G14/G19</f>
        <v>0.13752515196272214</v>
      </c>
    </row>
    <row r="16" spans="2:7" ht="15">
      <c r="B16" s="1"/>
      <c r="C16" s="1"/>
      <c r="D16" s="1"/>
      <c r="E16" s="1"/>
      <c r="F16" s="1"/>
      <c r="G16" s="3"/>
    </row>
    <row r="17" spans="2:7" ht="15">
      <c r="B17" s="32" t="s">
        <v>85</v>
      </c>
      <c r="C17" s="33"/>
      <c r="D17" s="33"/>
      <c r="E17" s="33"/>
      <c r="F17" s="33"/>
      <c r="G17" s="3">
        <f>+'San José'!G17+'San José'!S17+'San José'!W17+'San José'!AK17+'San José'!AU17+'San José'!AY17+'San José'!BG17+'San José'!BM17+'San José'!BU17+'San José'!CB17+'San José'!CH17+'San José'!CN17+'San José'!CT17+'San José'!CZ17+'San José'!DD17+'San José'!DI17+'San José'!DO17+'San José'!DS17+'San José'!DX17+'San José'!EJ17+Alajuela!G17+Alajuela!V17+Alajuela!AJ17+Alajuela!AS17+Alajuela!AW17+Alajuela!BF17+Alajuela!BO17+Alajuela!BW17+Alajuela!CC17+Alajuela!CI17+Alajuela!CW17+Alajuela!DE17+Alajuela!DK17+Alajuela!DS17+Alajuela!DX17+Cartago!G17+Cartago!S17+Cartago!Y17+Cartago!AH17+Cartago!AL17+Cartago!AY17+Cartago!BC17+Cartago!BI17+Heredia!G17+Heredia!M17+Heredia!T17+Heredia!AC17+Heredia!AJ17+Heredia!AP17+Heredia!AU17+Heredia!AY17+Heredia!BC17+Heredia!BF17+Guanacaste!G17+Guanacaste!M17+Guanacaste!U17+Guanacaste!AE17+Guanacaste!AJ17+Guanacaste!AO17+Guanacaste!AU17+Guanacaste!AZ17+Guanacaste!BH17+Guanacaste!BO17+Guanacaste!BT17+Puntarenas!G17+Puntarenas!W17+Puntarenas!AC17+Puntarenas!AM17+Puntarenas!AQ17+Puntarenas!AW17+Puntarenas!BA17+Puntarenas!BF17+Puntarenas!BL17+Puntarenas!BN17+Puntarenas!BS17+Limón!G17+Limón!L17+Limón!S17+Limón!Z17+Limón!AE17+Limón!AI17</f>
        <v>25017</v>
      </c>
    </row>
    <row r="18" spans="2:8" ht="15">
      <c r="B18" s="32" t="s">
        <v>86</v>
      </c>
      <c r="C18" s="33"/>
      <c r="D18" s="33"/>
      <c r="E18" s="33"/>
      <c r="F18" s="33"/>
      <c r="G18" s="3">
        <f>+'San José'!G18+'San José'!S18+'San José'!W18+'San José'!AK18+'San José'!AU18+'San José'!AY18+'San José'!BG18+'San José'!BM18+'San José'!BU18+'San José'!CB18+'San José'!CH18+'San José'!CN18+'San José'!CT18+'San José'!CZ18+'San José'!DD18+'San José'!DI18+'San José'!DO18+'San José'!DS18+'San José'!DX18+'San José'!EJ18+Alajuela!G18+Alajuela!V18+Alajuela!AJ18+Alajuela!AS18+Alajuela!AW18+Alajuela!BF18+Alajuela!BO18+Alajuela!BW18+Alajuela!CC18+Alajuela!CI18+Alajuela!CW18+Alajuela!DE18+Alajuela!DK18+Alajuela!DS18+Alajuela!DX18+Cartago!G18+Cartago!S18+Cartago!Y18+Cartago!AH18+Cartago!AL18+Cartago!AY18+Cartago!BC18+Cartago!BI18+Heredia!G18+Heredia!M18+Heredia!T18+Heredia!AC18+Heredia!AJ18+Heredia!AP18+Heredia!AU18+Heredia!AY18+Heredia!BC18+Heredia!BF18+Guanacaste!G18+Guanacaste!M18+Guanacaste!U18+Guanacaste!AE18+Guanacaste!AJ18+Guanacaste!AO18+Guanacaste!AU18+Guanacaste!AZ18+Guanacaste!BH18+Guanacaste!BO18+Guanacaste!BT18+Puntarenas!G18+Puntarenas!W18+Puntarenas!AC18+Puntarenas!AM18+Puntarenas!AQ18+Puntarenas!AW18+Puntarenas!BA18+Puntarenas!BF18+Puntarenas!BL18+Puntarenas!BN18+Puntarenas!BS18+Limón!G18+Limón!L18+Limón!S18+Limón!Z18+Limón!AE18+Limón!AI18</f>
        <v>1211964</v>
      </c>
      <c r="H18" s="3"/>
    </row>
    <row r="19" spans="2:7" ht="15">
      <c r="B19" s="35" t="s">
        <v>87</v>
      </c>
      <c r="C19" s="36"/>
      <c r="D19" s="36"/>
      <c r="E19" s="36"/>
      <c r="F19" s="36"/>
      <c r="G19" s="3">
        <f>+'San José'!G19+'San José'!S19+'San José'!W19+'San José'!AK19+'San José'!AU19+'San José'!AY19+'San José'!BG19+'San José'!BM19+'San José'!BU19+'San José'!CB19+'San José'!CH19+'San José'!CN19+'San José'!CT19+'San José'!CZ19+'San José'!DD19+'San José'!DI19+'San José'!DO19+'San José'!DS19+'San José'!DX19+'San José'!EJ19+Alajuela!G19+Alajuela!V19+Alajuela!AJ19+Alajuela!AS19+Alajuela!AW19+Alajuela!BF19+Alajuela!BO19+Alajuela!BW19+Alajuela!CC19+Alajuela!CI19+Alajuela!CW19+Alajuela!DE19+Alajuela!DK19+Alajuela!DS19+Alajuela!DX19+Cartago!G19+Cartago!S19+Cartago!Y19+Cartago!AH19+Cartago!AL19+Cartago!AY19+Cartago!BC19+Cartago!BI19+Heredia!G19+Heredia!M19+Heredia!T19+Heredia!AC19+Heredia!AJ19+Heredia!AP19+Heredia!AU19+Heredia!AY19+Heredia!BC19+Heredia!BF19+Guanacaste!G19+Guanacaste!M19+Guanacaste!U19+Guanacaste!AE19+Guanacaste!AJ19+Guanacaste!AO19+Guanacaste!AU19+Guanacaste!AZ19+Guanacaste!BH19+Guanacaste!BO19+Guanacaste!BT19+Puntarenas!G19+Puntarenas!W19+Puntarenas!AC19+Puntarenas!AM19+Puntarenas!AQ19+Puntarenas!AW19+Puntarenas!BA19+Puntarenas!BF19+Puntarenas!BL19+Puntarenas!BN19+Puntarenas!BS19+Limón!G19+Limón!L19+Limón!S19+Limón!Z19+Limón!AE19+Limón!AI19</f>
        <v>1236981</v>
      </c>
    </row>
    <row r="20" spans="2:7" ht="15">
      <c r="B20" s="1"/>
      <c r="C20" s="1"/>
      <c r="D20" s="1"/>
      <c r="E20" s="1"/>
      <c r="F20" s="1"/>
      <c r="G20" s="3"/>
    </row>
    <row r="21" spans="2:7" ht="15">
      <c r="B21" s="32" t="s">
        <v>88</v>
      </c>
      <c r="C21" s="33"/>
      <c r="D21" s="33"/>
      <c r="E21" s="33"/>
      <c r="F21" s="33"/>
      <c r="G21" s="3">
        <f>+'San José'!G21+'San José'!S21+'San José'!W21+'San José'!AK21+'San José'!AU21+'San José'!AY21+'San José'!BG21+'San José'!BM21+'San José'!BU21+'San José'!CB21+'San José'!CH21+'San José'!CN21+'San José'!CT21+'San José'!CZ21+'San José'!DD21+'San José'!DI21+'San José'!DO21+'San José'!DS21+'San José'!DX21+'San José'!EJ21+Alajuela!G21+Alajuela!V21+Alajuela!AJ21+Alajuela!AS21+Alajuela!AW21+Alajuela!BF21+Alajuela!BO21+Alajuela!BW21+Alajuela!CC21+Alajuela!CI21+Alajuela!CW21+Alajuela!DE21+Alajuela!DK21+Alajuela!DS21+Alajuela!DX21+Cartago!G21+Cartago!S21+Cartago!Y21+Cartago!AH21+Cartago!AL21+Cartago!AY21+Cartago!BC21+Cartago!BI21+Heredia!G21+Heredia!M21+Heredia!T21+Heredia!AC21+Heredia!AJ21+Heredia!AP21+Heredia!AU21+Heredia!AY21+Heredia!BC21+Heredia!BF21+Guanacaste!G21+Guanacaste!M21+Guanacaste!U21+Guanacaste!AE21+Guanacaste!AJ21+Guanacaste!AO21+Guanacaste!AU21+Guanacaste!AZ21+Guanacaste!BH21+Guanacaste!BO21+Guanacaste!BT21+Puntarenas!G21+Puntarenas!W21+Puntarenas!AC21+Puntarenas!AM21+Puntarenas!AQ21+Puntarenas!AW21+Puntarenas!BA21+Puntarenas!BF21+Puntarenas!BL21+Puntarenas!BN21+Puntarenas!BS21+Limón!G21+Limón!L21+Limón!S21+Limón!Z21+Limón!AE21+Limón!AI21</f>
        <v>145099</v>
      </c>
    </row>
    <row r="22" spans="2:7" ht="15">
      <c r="B22" s="32" t="s">
        <v>89</v>
      </c>
      <c r="C22" s="33"/>
      <c r="D22" s="33"/>
      <c r="E22" s="33"/>
      <c r="F22" s="33"/>
      <c r="G22" s="3">
        <f>+'San José'!G22+'San José'!S22+'San José'!W22+'San José'!AK22+'San José'!AU22+'San José'!AY22+'San José'!BG22+'San José'!BM22+'San José'!BU22+'San José'!CB22+'San José'!CH22+'San José'!CN22+'San José'!CT22+'San José'!CZ22+'San José'!DD22+'San José'!DI22+'San José'!DO22+'San José'!DS22+'San José'!DX22+'San José'!EJ22+Alajuela!G22+Alajuela!V22+Alajuela!AJ22+Alajuela!AS22+Alajuela!AW22+Alajuela!BF22+Alajuela!BO22+Alajuela!BW22+Alajuela!CC22+Alajuela!CI22+Alajuela!CW22+Alajuela!DE22+Alajuela!DK22+Alajuela!DS22+Alajuela!DX22+Cartago!G22+Cartago!S22+Cartago!Y22+Cartago!AH22+Cartago!AL22+Cartago!AY22+Cartago!BC22+Cartago!BI22+Heredia!G22+Heredia!M22+Heredia!T22+Heredia!AC22+Heredia!AJ22+Heredia!AP22+Heredia!AU22+Heredia!AY22+Heredia!BC22+Heredia!BF22+Guanacaste!G22+Guanacaste!M22+Guanacaste!U22+Guanacaste!AE22+Guanacaste!AJ22+Guanacaste!AO22+Guanacaste!AU22+Guanacaste!AZ22+Guanacaste!BH22+Guanacaste!BO22+Guanacaste!BT22+Puntarenas!G22+Puntarenas!W22+Puntarenas!AC22+Puntarenas!AM22+Puntarenas!AQ22+Puntarenas!AW22+Puntarenas!BA22+Puntarenas!BF22+Puntarenas!BL22+Puntarenas!BN22+Puntarenas!BS22+Limón!G22+Limón!L22+Limón!S22+Limón!Z22+Limón!AE22+Limón!AI22</f>
        <v>98965</v>
      </c>
    </row>
    <row r="23" spans="2:7" ht="15">
      <c r="B23" s="32" t="s">
        <v>90</v>
      </c>
      <c r="C23" s="33"/>
      <c r="D23" s="33"/>
      <c r="E23" s="33"/>
      <c r="F23" s="33"/>
      <c r="G23" s="3">
        <f>+'San José'!G23+'San José'!S23+'San José'!W23+'San José'!AK23+'San José'!AU23+'San José'!AY23+'San José'!BG23+'San José'!BM23+'San José'!BU23+'San José'!CB23+'San José'!CH23+'San José'!CN23+'San José'!CT23+'San José'!CZ23+'San José'!DD23+'San José'!DI23+'San José'!DO23+'San José'!DS23+'San José'!DX23+'San José'!EJ23+Alajuela!G23+Alajuela!V23+Alajuela!AJ23+Alajuela!AS23+Alajuela!AW23+Alajuela!BF23+Alajuela!BO23+Alajuela!BW23+Alajuela!CC23+Alajuela!CI23+Alajuela!CW23+Alajuela!DE23+Alajuela!DK23+Alajuela!DS23+Alajuela!DX23+Cartago!G23+Cartago!S23+Cartago!Y23+Cartago!AH23+Cartago!AL23+Cartago!AY23+Cartago!BC23+Cartago!BI23+Heredia!G23+Heredia!M23+Heredia!T23+Heredia!AC23+Heredia!AJ23+Heredia!AP23+Heredia!AU23+Heredia!AY23+Heredia!BC23+Heredia!BF23+Guanacaste!G23+Guanacaste!M23+Guanacaste!U23+Guanacaste!AE23+Guanacaste!AJ23+Guanacaste!AO23+Guanacaste!AU23+Guanacaste!AZ23+Guanacaste!BH23+Guanacaste!BO23+Guanacaste!BT23+Puntarenas!G23+Puntarenas!W23+Puntarenas!AC23+Puntarenas!AM23+Puntarenas!AQ23+Puntarenas!AW23+Puntarenas!BA23+Puntarenas!BF23+Puntarenas!BL23+Puntarenas!BN23+Puntarenas!BS23+Limón!G23+Limón!L23+Limón!S23+Limón!Z23+Limón!AE23+Limón!AI23</f>
        <v>27244</v>
      </c>
    </row>
    <row r="24" spans="2:7" ht="15">
      <c r="B24" s="32" t="s">
        <v>91</v>
      </c>
      <c r="C24" s="33"/>
      <c r="D24" s="33"/>
      <c r="E24" s="33"/>
      <c r="F24" s="33"/>
      <c r="G24" s="3">
        <f>+'San José'!G24+'San José'!S24+'San José'!W24+'San José'!AK24+'San José'!AU24+'San José'!AY24+'San José'!BG24+'San José'!BM24+'San José'!BU24+'San José'!CB24+'San José'!CH24+'San José'!CN24+'San José'!CT24+'San José'!CZ24+'San José'!DD24+'San José'!DI24+'San José'!DO24+'San José'!DS24+'San José'!DX24+'San José'!EJ24+Alajuela!G24+Alajuela!V24+Alajuela!AJ24+Alajuela!AS24+Alajuela!AW24+Alajuela!BF24+Alajuela!BO24+Alajuela!BW24+Alajuela!CC24+Alajuela!CI24+Alajuela!CW24+Alajuela!DE24+Alajuela!DK24+Alajuela!DS24+Alajuela!DX24+Cartago!G24+Cartago!S24+Cartago!Y24+Cartago!AH24+Cartago!AL24+Cartago!AY24+Cartago!BC24+Cartago!BI24+Heredia!G24+Heredia!M24+Heredia!T24+Heredia!AC24+Heredia!AJ24+Heredia!AP24+Heredia!AU24+Heredia!AY24+Heredia!BC24+Heredia!BF24+Guanacaste!G24+Guanacaste!M24+Guanacaste!U24+Guanacaste!AE24+Guanacaste!AJ24+Guanacaste!AO24+Guanacaste!AU24+Guanacaste!AZ24+Guanacaste!BH24+Guanacaste!BO24+Guanacaste!BT24+Puntarenas!G24+Puntarenas!W24+Puntarenas!AC24+Puntarenas!AM24+Puntarenas!AQ24+Puntarenas!AW24+Puntarenas!BA24+Puntarenas!BF24+Puntarenas!BL24+Puntarenas!BN24+Puntarenas!BS24+Limón!G24+Limón!L24+Limón!S24+Limón!Z24+Limón!AE24+Limón!AI24</f>
        <v>18890</v>
      </c>
    </row>
    <row r="25" spans="2:7" ht="15">
      <c r="B25" s="42" t="s">
        <v>432</v>
      </c>
      <c r="C25" s="42"/>
      <c r="D25" s="42"/>
      <c r="E25" s="42"/>
      <c r="F25" s="42"/>
      <c r="G25" s="42"/>
    </row>
    <row r="30" ht="15">
      <c r="F30" s="3"/>
    </row>
    <row r="35" ht="12" customHeight="1">
      <c r="A35" s="7" t="s">
        <v>92</v>
      </c>
    </row>
  </sheetData>
  <sheetProtection/>
  <mergeCells count="13">
    <mergeCell ref="B24:F24"/>
    <mergeCell ref="B11:F12"/>
    <mergeCell ref="G11:G12"/>
    <mergeCell ref="B14:F14"/>
    <mergeCell ref="B15:F15"/>
    <mergeCell ref="B17:F17"/>
    <mergeCell ref="B25:G25"/>
    <mergeCell ref="B10:G10"/>
    <mergeCell ref="B18:F18"/>
    <mergeCell ref="B19:F19"/>
    <mergeCell ref="B21:F21"/>
    <mergeCell ref="B22:F22"/>
    <mergeCell ref="B23:F23"/>
  </mergeCells>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0:EP35"/>
  <sheetViews>
    <sheetView showGridLines="0" zoomScalePageLayoutView="0" workbookViewId="0" topLeftCell="A1">
      <selection activeCell="B25" sqref="B25:EP25"/>
    </sheetView>
  </sheetViews>
  <sheetFormatPr defaultColWidth="11.421875" defaultRowHeight="15"/>
  <cols>
    <col min="6" max="6" width="6.00390625" style="0" customWidth="1"/>
    <col min="23" max="23" width="16.00390625" style="0" customWidth="1"/>
    <col min="24" max="24" width="12.421875" style="0" customWidth="1"/>
    <col min="44" max="44" width="13.7109375" style="0" customWidth="1"/>
    <col min="65" max="65" width="12.8515625" style="0" customWidth="1"/>
    <col min="75" max="75" width="11.00390625" style="0" customWidth="1"/>
    <col min="86" max="86" width="12.28125" style="0" customWidth="1"/>
    <col min="95" max="95" width="11.421875" style="0" customWidth="1"/>
    <col min="113" max="118" width="13.8515625" style="0" customWidth="1"/>
    <col min="131" max="139" width="11.421875" style="0" customWidth="1"/>
  </cols>
  <sheetData>
    <row r="10" spans="2:146" ht="21" customHeight="1">
      <c r="B10" s="43" t="s">
        <v>434</v>
      </c>
      <c r="C10" s="43"/>
      <c r="D10" s="43"/>
      <c r="E10" s="43"/>
      <c r="F10" s="43"/>
      <c r="G10" s="43"/>
      <c r="H10" s="43"/>
      <c r="I10" s="43"/>
      <c r="J10" s="43"/>
      <c r="K10" s="43"/>
      <c r="L10" s="43"/>
      <c r="M10" s="43"/>
      <c r="N10" s="43"/>
      <c r="O10" s="43"/>
      <c r="P10" s="43"/>
      <c r="Q10" s="43"/>
      <c r="R10" s="43"/>
      <c r="S10" s="43"/>
      <c r="T10" s="43"/>
      <c r="U10" s="43"/>
      <c r="V10" s="43"/>
      <c r="W10" s="43"/>
      <c r="X10" s="43"/>
      <c r="Y10" s="43"/>
      <c r="Z10" s="43"/>
      <c r="AA10" s="43"/>
      <c r="AB10" s="43"/>
      <c r="AC10" s="43"/>
      <c r="AD10" s="43"/>
      <c r="AE10" s="43"/>
      <c r="AF10" s="43"/>
      <c r="AG10" s="43"/>
      <c r="AH10" s="43"/>
      <c r="AI10" s="43"/>
      <c r="AJ10" s="43"/>
      <c r="AK10" s="43"/>
      <c r="AL10" s="43"/>
      <c r="AM10" s="43"/>
      <c r="AN10" s="43"/>
      <c r="AO10" s="43"/>
      <c r="AP10" s="43"/>
      <c r="AQ10" s="43"/>
      <c r="AR10" s="43"/>
      <c r="AS10" s="43"/>
      <c r="AT10" s="43"/>
      <c r="AU10" s="43"/>
      <c r="AV10" s="43"/>
      <c r="AW10" s="43"/>
      <c r="AX10" s="43"/>
      <c r="AY10" s="43"/>
      <c r="AZ10" s="43"/>
      <c r="BA10" s="43"/>
      <c r="BB10" s="43"/>
      <c r="BC10" s="43"/>
      <c r="BD10" s="43"/>
      <c r="BE10" s="43"/>
      <c r="BF10" s="43"/>
      <c r="BG10" s="43"/>
      <c r="BH10" s="43"/>
      <c r="BI10" s="43"/>
      <c r="BJ10" s="43"/>
      <c r="BK10" s="43"/>
      <c r="BL10" s="43"/>
      <c r="BM10" s="43"/>
      <c r="BN10" s="43"/>
      <c r="BO10" s="43"/>
      <c r="BP10" s="43"/>
      <c r="BQ10" s="43"/>
      <c r="BR10" s="43"/>
      <c r="BS10" s="43"/>
      <c r="BT10" s="43"/>
      <c r="BU10" s="43"/>
      <c r="BV10" s="43"/>
      <c r="BW10" s="43"/>
      <c r="BX10" s="43"/>
      <c r="BY10" s="43"/>
      <c r="BZ10" s="43"/>
      <c r="CA10" s="43"/>
      <c r="CB10" s="43"/>
      <c r="CC10" s="43"/>
      <c r="CD10" s="43"/>
      <c r="CE10" s="43"/>
      <c r="CF10" s="43"/>
      <c r="CG10" s="43"/>
      <c r="CH10" s="43"/>
      <c r="CI10" s="43"/>
      <c r="CJ10" s="43"/>
      <c r="CK10" s="43"/>
      <c r="CL10" s="43"/>
      <c r="CM10" s="43"/>
      <c r="CN10" s="43"/>
      <c r="CO10" s="43"/>
      <c r="CP10" s="43"/>
      <c r="CQ10" s="43"/>
      <c r="CR10" s="43"/>
      <c r="CS10" s="43"/>
      <c r="CT10" s="43"/>
      <c r="CU10" s="43"/>
      <c r="CV10" s="43"/>
      <c r="CW10" s="43"/>
      <c r="CX10" s="43"/>
      <c r="CY10" s="43"/>
      <c r="CZ10" s="43"/>
      <c r="DA10" s="43"/>
      <c r="DB10" s="43"/>
      <c r="DC10" s="43"/>
      <c r="DD10" s="43"/>
      <c r="DE10" s="43"/>
      <c r="DF10" s="43"/>
      <c r="DG10" s="43"/>
      <c r="DH10" s="43"/>
      <c r="DI10" s="43"/>
      <c r="DJ10" s="43"/>
      <c r="DK10" s="43"/>
      <c r="DL10" s="43"/>
      <c r="DM10" s="43"/>
      <c r="DN10" s="43"/>
      <c r="DO10" s="43"/>
      <c r="DP10" s="43"/>
      <c r="DQ10" s="43"/>
      <c r="DR10" s="43"/>
      <c r="DS10" s="43"/>
      <c r="DT10" s="43"/>
      <c r="DU10" s="43"/>
      <c r="DV10" s="43"/>
      <c r="DW10" s="43"/>
      <c r="DX10" s="43"/>
      <c r="DY10" s="43"/>
      <c r="DZ10" s="43"/>
      <c r="EA10" s="43"/>
      <c r="EB10" s="43"/>
      <c r="EC10" s="43"/>
      <c r="ED10" s="43"/>
      <c r="EE10" s="43"/>
      <c r="EF10" s="43"/>
      <c r="EG10" s="43"/>
      <c r="EH10" s="43"/>
      <c r="EI10" s="43"/>
      <c r="EJ10" s="43"/>
      <c r="EK10" s="43"/>
      <c r="EL10" s="43"/>
      <c r="EM10" s="43"/>
      <c r="EN10" s="43"/>
      <c r="EO10" s="43"/>
      <c r="EP10" s="43"/>
    </row>
    <row r="11" spans="2:146" ht="18.75" customHeight="1">
      <c r="B11" s="37" t="s">
        <v>0</v>
      </c>
      <c r="C11" s="37"/>
      <c r="D11" s="37"/>
      <c r="E11" s="37"/>
      <c r="F11" s="37"/>
      <c r="G11" s="41" t="s">
        <v>430</v>
      </c>
      <c r="H11" s="41"/>
      <c r="I11" s="41"/>
      <c r="J11" s="41"/>
      <c r="K11" s="41"/>
      <c r="L11" s="41"/>
      <c r="M11" s="41"/>
      <c r="N11" s="41"/>
      <c r="O11" s="41"/>
      <c r="P11" s="41"/>
      <c r="Q11" s="41"/>
      <c r="R11" s="41"/>
      <c r="S11" s="41"/>
      <c r="T11" s="41"/>
      <c r="U11" s="41"/>
      <c r="V11" s="41"/>
      <c r="W11" s="41"/>
      <c r="X11" s="41"/>
      <c r="Y11" s="41"/>
      <c r="Z11" s="41"/>
      <c r="AA11" s="41"/>
      <c r="AB11" s="41"/>
      <c r="AC11" s="41"/>
      <c r="AD11" s="41"/>
      <c r="AE11" s="41"/>
      <c r="AF11" s="41"/>
      <c r="AG11" s="41"/>
      <c r="AH11" s="41"/>
      <c r="AI11" s="41"/>
      <c r="AJ11" s="41"/>
      <c r="AK11" s="41"/>
      <c r="AL11" s="41"/>
      <c r="AM11" s="41"/>
      <c r="AN11" s="41"/>
      <c r="AO11" s="41"/>
      <c r="AP11" s="41"/>
      <c r="AQ11" s="41"/>
      <c r="AR11" s="41"/>
      <c r="AS11" s="41"/>
      <c r="AT11" s="41"/>
      <c r="AU11" s="41"/>
      <c r="AV11" s="41"/>
      <c r="AW11" s="41"/>
      <c r="AX11" s="41"/>
      <c r="AY11" s="41"/>
      <c r="AZ11" s="41"/>
      <c r="BA11" s="41"/>
      <c r="BB11" s="41"/>
      <c r="BC11" s="41"/>
      <c r="BD11" s="41"/>
      <c r="BE11" s="41"/>
      <c r="BF11" s="41"/>
      <c r="BG11" s="41"/>
      <c r="BH11" s="41"/>
      <c r="BI11" s="41"/>
      <c r="BJ11" s="41"/>
      <c r="BK11" s="41"/>
      <c r="BL11" s="41"/>
      <c r="BM11" s="41"/>
      <c r="BN11" s="41"/>
      <c r="BO11" s="41"/>
      <c r="BP11" s="41"/>
      <c r="BQ11" s="41"/>
      <c r="BR11" s="41"/>
      <c r="BS11" s="41"/>
      <c r="BT11" s="41"/>
      <c r="BU11" s="41"/>
      <c r="BV11" s="41"/>
      <c r="BW11" s="41"/>
      <c r="BX11" s="41"/>
      <c r="BY11" s="41"/>
      <c r="BZ11" s="41"/>
      <c r="CA11" s="41"/>
      <c r="CB11" s="41"/>
      <c r="CC11" s="41"/>
      <c r="CD11" s="41"/>
      <c r="CE11" s="41"/>
      <c r="CF11" s="41"/>
      <c r="CG11" s="41"/>
      <c r="CH11" s="41"/>
      <c r="CI11" s="41"/>
      <c r="CJ11" s="41"/>
      <c r="CK11" s="41"/>
      <c r="CL11" s="41"/>
      <c r="CM11" s="41"/>
      <c r="CN11" s="41"/>
      <c r="CO11" s="41"/>
      <c r="CP11" s="41"/>
      <c r="CQ11" s="41"/>
      <c r="CR11" s="41"/>
      <c r="CS11" s="41"/>
      <c r="CT11" s="41"/>
      <c r="CU11" s="41"/>
      <c r="CV11" s="41"/>
      <c r="CW11" s="41"/>
      <c r="CX11" s="41"/>
      <c r="CY11" s="41"/>
      <c r="CZ11" s="41"/>
      <c r="DA11" s="41"/>
      <c r="DB11" s="41"/>
      <c r="DC11" s="41"/>
      <c r="DD11" s="41"/>
      <c r="DE11" s="41"/>
      <c r="DF11" s="41"/>
      <c r="DG11" s="41"/>
      <c r="DH11" s="41"/>
      <c r="DI11" s="41"/>
      <c r="DJ11" s="41"/>
      <c r="DK11" s="41"/>
      <c r="DL11" s="41"/>
      <c r="DM11" s="41"/>
      <c r="DN11" s="41"/>
      <c r="DO11" s="41"/>
      <c r="DP11" s="41"/>
      <c r="DQ11" s="41"/>
      <c r="DR11" s="41"/>
      <c r="DS11" s="41"/>
      <c r="DT11" s="41"/>
      <c r="DU11" s="41"/>
      <c r="DV11" s="41"/>
      <c r="DW11" s="41"/>
      <c r="DX11" s="41"/>
      <c r="DY11" s="41"/>
      <c r="DZ11" s="41"/>
      <c r="EA11" s="41"/>
      <c r="EB11" s="41"/>
      <c r="EC11" s="41"/>
      <c r="ED11" s="41"/>
      <c r="EE11" s="41"/>
      <c r="EF11" s="41"/>
      <c r="EG11" s="41"/>
      <c r="EH11" s="41"/>
      <c r="EI11" s="41"/>
      <c r="EJ11" s="41"/>
      <c r="EK11" s="41"/>
      <c r="EL11" s="41"/>
      <c r="EM11" s="41"/>
      <c r="EN11" s="41"/>
      <c r="EO11" s="41"/>
      <c r="EP11" s="41"/>
    </row>
    <row r="12" spans="2:146" ht="31.5">
      <c r="B12" s="38"/>
      <c r="C12" s="38"/>
      <c r="D12" s="38"/>
      <c r="E12" s="38"/>
      <c r="F12" s="38"/>
      <c r="G12" s="29" t="s">
        <v>2</v>
      </c>
      <c r="H12" s="8" t="s">
        <v>93</v>
      </c>
      <c r="I12" s="8" t="s">
        <v>94</v>
      </c>
      <c r="J12" s="8" t="s">
        <v>95</v>
      </c>
      <c r="K12" s="8" t="s">
        <v>96</v>
      </c>
      <c r="L12" s="8" t="s">
        <v>97</v>
      </c>
      <c r="M12" s="8" t="s">
        <v>98</v>
      </c>
      <c r="N12" s="8" t="s">
        <v>99</v>
      </c>
      <c r="O12" s="8" t="s">
        <v>100</v>
      </c>
      <c r="P12" s="8" t="s">
        <v>101</v>
      </c>
      <c r="Q12" s="8" t="s">
        <v>102</v>
      </c>
      <c r="R12" s="8" t="s">
        <v>103</v>
      </c>
      <c r="S12" s="29" t="s">
        <v>3</v>
      </c>
      <c r="T12" s="8" t="s">
        <v>3</v>
      </c>
      <c r="U12" s="8" t="s">
        <v>104</v>
      </c>
      <c r="V12" s="8" t="s">
        <v>49</v>
      </c>
      <c r="W12" s="29" t="s">
        <v>4</v>
      </c>
      <c r="X12" s="8" t="s">
        <v>4</v>
      </c>
      <c r="Y12" s="8" t="s">
        <v>105</v>
      </c>
      <c r="Z12" s="8" t="s">
        <v>106</v>
      </c>
      <c r="AA12" s="8" t="s">
        <v>107</v>
      </c>
      <c r="AB12" s="8" t="s">
        <v>104</v>
      </c>
      <c r="AC12" s="8" t="s">
        <v>108</v>
      </c>
      <c r="AD12" s="8" t="s">
        <v>109</v>
      </c>
      <c r="AE12" s="8" t="s">
        <v>110</v>
      </c>
      <c r="AF12" s="8" t="s">
        <v>111</v>
      </c>
      <c r="AG12" s="8" t="s">
        <v>112</v>
      </c>
      <c r="AH12" s="8" t="s">
        <v>113</v>
      </c>
      <c r="AI12" s="8" t="s">
        <v>114</v>
      </c>
      <c r="AJ12" s="8" t="s">
        <v>115</v>
      </c>
      <c r="AK12" s="29" t="s">
        <v>5</v>
      </c>
      <c r="AL12" s="8" t="s">
        <v>116</v>
      </c>
      <c r="AM12" s="8" t="s">
        <v>117</v>
      </c>
      <c r="AN12" s="8" t="s">
        <v>118</v>
      </c>
      <c r="AO12" s="8" t="s">
        <v>119</v>
      </c>
      <c r="AP12" s="8" t="s">
        <v>49</v>
      </c>
      <c r="AQ12" s="8" t="s">
        <v>120</v>
      </c>
      <c r="AR12" s="8" t="s">
        <v>121</v>
      </c>
      <c r="AS12" s="8" t="s">
        <v>104</v>
      </c>
      <c r="AT12" s="8" t="s">
        <v>122</v>
      </c>
      <c r="AU12" s="29" t="s">
        <v>6</v>
      </c>
      <c r="AV12" s="8" t="s">
        <v>123</v>
      </c>
      <c r="AW12" s="8" t="s">
        <v>124</v>
      </c>
      <c r="AX12" s="8" t="s">
        <v>31</v>
      </c>
      <c r="AY12" s="29" t="s">
        <v>7</v>
      </c>
      <c r="AZ12" s="8" t="s">
        <v>7</v>
      </c>
      <c r="BA12" s="8" t="s">
        <v>125</v>
      </c>
      <c r="BB12" s="8" t="s">
        <v>126</v>
      </c>
      <c r="BC12" s="8" t="s">
        <v>127</v>
      </c>
      <c r="BD12" s="8" t="s">
        <v>128</v>
      </c>
      <c r="BE12" s="8" t="s">
        <v>129</v>
      </c>
      <c r="BF12" s="8" t="s">
        <v>130</v>
      </c>
      <c r="BG12" s="29" t="s">
        <v>8</v>
      </c>
      <c r="BH12" s="8" t="s">
        <v>131</v>
      </c>
      <c r="BI12" s="8" t="s">
        <v>132</v>
      </c>
      <c r="BJ12" s="8" t="s">
        <v>133</v>
      </c>
      <c r="BK12" s="8" t="s">
        <v>134</v>
      </c>
      <c r="BL12" s="8" t="s">
        <v>135</v>
      </c>
      <c r="BM12" s="29" t="s">
        <v>9</v>
      </c>
      <c r="BN12" s="8" t="s">
        <v>136</v>
      </c>
      <c r="BO12" s="8" t="s">
        <v>137</v>
      </c>
      <c r="BP12" s="8" t="s">
        <v>138</v>
      </c>
      <c r="BQ12" s="8" t="s">
        <v>139</v>
      </c>
      <c r="BR12" s="8" t="s">
        <v>140</v>
      </c>
      <c r="BS12" s="8" t="s">
        <v>141</v>
      </c>
      <c r="BT12" s="8" t="s">
        <v>142</v>
      </c>
      <c r="BU12" s="29" t="s">
        <v>10</v>
      </c>
      <c r="BV12" s="8" t="s">
        <v>10</v>
      </c>
      <c r="BW12" s="19" t="s">
        <v>143</v>
      </c>
      <c r="BX12" s="8" t="s">
        <v>144</v>
      </c>
      <c r="BY12" s="8" t="s">
        <v>99</v>
      </c>
      <c r="BZ12" s="8" t="s">
        <v>145</v>
      </c>
      <c r="CA12" s="8" t="s">
        <v>146</v>
      </c>
      <c r="CB12" s="29" t="s">
        <v>11</v>
      </c>
      <c r="CC12" s="8" t="s">
        <v>11</v>
      </c>
      <c r="CD12" s="8" t="s">
        <v>147</v>
      </c>
      <c r="CE12" s="8" t="s">
        <v>104</v>
      </c>
      <c r="CF12" s="8" t="s">
        <v>148</v>
      </c>
      <c r="CG12" s="8" t="s">
        <v>149</v>
      </c>
      <c r="CH12" s="29" t="s">
        <v>12</v>
      </c>
      <c r="CI12" s="8" t="s">
        <v>50</v>
      </c>
      <c r="CJ12" s="8" t="s">
        <v>49</v>
      </c>
      <c r="CK12" s="8" t="s">
        <v>150</v>
      </c>
      <c r="CL12" s="8" t="s">
        <v>151</v>
      </c>
      <c r="CM12" s="8" t="s">
        <v>152</v>
      </c>
      <c r="CN12" s="29" t="s">
        <v>13</v>
      </c>
      <c r="CO12" s="8" t="s">
        <v>153</v>
      </c>
      <c r="CP12" s="8" t="s">
        <v>154</v>
      </c>
      <c r="CQ12" s="8" t="s">
        <v>155</v>
      </c>
      <c r="CR12" s="8" t="s">
        <v>156</v>
      </c>
      <c r="CS12" s="8" t="s">
        <v>157</v>
      </c>
      <c r="CT12" s="29" t="s">
        <v>14</v>
      </c>
      <c r="CU12" s="8" t="s">
        <v>158</v>
      </c>
      <c r="CV12" s="8" t="s">
        <v>159</v>
      </c>
      <c r="CW12" s="8" t="s">
        <v>160</v>
      </c>
      <c r="CX12" s="8" t="s">
        <v>161</v>
      </c>
      <c r="CY12" s="8" t="s">
        <v>162</v>
      </c>
      <c r="CZ12" s="29" t="s">
        <v>15</v>
      </c>
      <c r="DA12" s="8" t="s">
        <v>163</v>
      </c>
      <c r="DB12" s="8" t="s">
        <v>164</v>
      </c>
      <c r="DC12" s="8" t="s">
        <v>165</v>
      </c>
      <c r="DD12" s="29" t="s">
        <v>16</v>
      </c>
      <c r="DE12" s="8" t="s">
        <v>166</v>
      </c>
      <c r="DF12" s="8" t="s">
        <v>167</v>
      </c>
      <c r="DG12" s="8" t="s">
        <v>168</v>
      </c>
      <c r="DH12" s="8" t="s">
        <v>49</v>
      </c>
      <c r="DI12" s="29" t="s">
        <v>17</v>
      </c>
      <c r="DJ12" s="8" t="s">
        <v>53</v>
      </c>
      <c r="DK12" s="8" t="s">
        <v>166</v>
      </c>
      <c r="DL12" s="8" t="s">
        <v>169</v>
      </c>
      <c r="DM12" s="8" t="s">
        <v>170</v>
      </c>
      <c r="DN12" s="8" t="s">
        <v>171</v>
      </c>
      <c r="DO12" s="29" t="s">
        <v>18</v>
      </c>
      <c r="DP12" s="8" t="s">
        <v>172</v>
      </c>
      <c r="DQ12" s="8" t="s">
        <v>173</v>
      </c>
      <c r="DR12" s="8" t="s">
        <v>174</v>
      </c>
      <c r="DS12" s="29" t="s">
        <v>19</v>
      </c>
      <c r="DT12" s="8" t="s">
        <v>19</v>
      </c>
      <c r="DU12" s="8" t="s">
        <v>175</v>
      </c>
      <c r="DV12" s="8" t="s">
        <v>176</v>
      </c>
      <c r="DW12" s="8" t="s">
        <v>177</v>
      </c>
      <c r="DX12" s="29" t="s">
        <v>20</v>
      </c>
      <c r="DY12" s="8" t="s">
        <v>178</v>
      </c>
      <c r="DZ12" s="8" t="s">
        <v>179</v>
      </c>
      <c r="EA12" s="8" t="s">
        <v>180</v>
      </c>
      <c r="EB12" s="8" t="s">
        <v>181</v>
      </c>
      <c r="EC12" s="8" t="s">
        <v>166</v>
      </c>
      <c r="ED12" s="8" t="s">
        <v>182</v>
      </c>
      <c r="EE12" s="8" t="s">
        <v>183</v>
      </c>
      <c r="EF12" s="8" t="s">
        <v>184</v>
      </c>
      <c r="EG12" s="8" t="s">
        <v>185</v>
      </c>
      <c r="EH12" s="8" t="s">
        <v>186</v>
      </c>
      <c r="EI12" s="8" t="s">
        <v>187</v>
      </c>
      <c r="EJ12" s="29" t="s">
        <v>21</v>
      </c>
      <c r="EK12" s="8" t="s">
        <v>53</v>
      </c>
      <c r="EL12" s="8" t="s">
        <v>188</v>
      </c>
      <c r="EM12" s="8" t="s">
        <v>189</v>
      </c>
      <c r="EN12" s="8" t="s">
        <v>50</v>
      </c>
      <c r="EO12" s="8" t="s">
        <v>57</v>
      </c>
      <c r="EP12" s="8" t="s">
        <v>104</v>
      </c>
    </row>
    <row r="13" spans="2:146" ht="15">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7"/>
      <c r="BV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J13" s="1"/>
      <c r="EK13" s="1"/>
      <c r="EL13" s="1"/>
      <c r="EM13" s="1"/>
      <c r="EN13" s="1"/>
      <c r="EO13" s="1"/>
      <c r="EP13" s="1"/>
    </row>
    <row r="14" spans="2:146" ht="15">
      <c r="B14" s="32" t="s">
        <v>83</v>
      </c>
      <c r="C14" s="33"/>
      <c r="D14" s="33"/>
      <c r="E14" s="33"/>
      <c r="F14" s="33"/>
      <c r="G14" s="2">
        <f>SUM(H14:R14)</f>
        <v>12467</v>
      </c>
      <c r="H14" s="2">
        <f aca="true" t="shared" si="0" ref="H14:R14">+H17+H21</f>
        <v>78</v>
      </c>
      <c r="I14" s="2">
        <f t="shared" si="0"/>
        <v>723</v>
      </c>
      <c r="J14" s="2">
        <f t="shared" si="0"/>
        <v>1226</v>
      </c>
      <c r="K14" s="2">
        <f t="shared" si="0"/>
        <v>610</v>
      </c>
      <c r="L14" s="2">
        <f t="shared" si="0"/>
        <v>452</v>
      </c>
      <c r="M14" s="2">
        <f t="shared" si="0"/>
        <v>346</v>
      </c>
      <c r="N14" s="2">
        <f t="shared" si="0"/>
        <v>2437</v>
      </c>
      <c r="O14" s="2">
        <f t="shared" si="0"/>
        <v>189</v>
      </c>
      <c r="P14" s="2">
        <f t="shared" si="0"/>
        <v>3253</v>
      </c>
      <c r="Q14" s="2">
        <f t="shared" si="0"/>
        <v>1640</v>
      </c>
      <c r="R14" s="2">
        <f t="shared" si="0"/>
        <v>1513</v>
      </c>
      <c r="S14" s="2">
        <f>SUM(T14:V14)</f>
        <v>1588</v>
      </c>
      <c r="T14" s="2">
        <f>+T17+T21</f>
        <v>383</v>
      </c>
      <c r="U14" s="2">
        <f>+U17+U21</f>
        <v>767</v>
      </c>
      <c r="V14" s="2">
        <f>+V17+V21</f>
        <v>438</v>
      </c>
      <c r="W14" s="2">
        <f>SUM(X14:AJ14)</f>
        <v>7069</v>
      </c>
      <c r="X14" s="2">
        <f aca="true" t="shared" si="1" ref="X14:AJ14">+X17+X21</f>
        <v>976</v>
      </c>
      <c r="Y14" s="2">
        <f t="shared" si="1"/>
        <v>945</v>
      </c>
      <c r="Z14" s="2">
        <f t="shared" si="1"/>
        <v>789</v>
      </c>
      <c r="AA14" s="2">
        <f t="shared" si="1"/>
        <v>381</v>
      </c>
      <c r="AB14" s="2">
        <f t="shared" si="1"/>
        <v>190</v>
      </c>
      <c r="AC14" s="2">
        <f t="shared" si="1"/>
        <v>142</v>
      </c>
      <c r="AD14" s="2">
        <f t="shared" si="1"/>
        <v>463</v>
      </c>
      <c r="AE14" s="2">
        <f t="shared" si="1"/>
        <v>111</v>
      </c>
      <c r="AF14" s="2">
        <f t="shared" si="1"/>
        <v>127</v>
      </c>
      <c r="AG14" s="2">
        <f t="shared" si="1"/>
        <v>355</v>
      </c>
      <c r="AH14" s="2">
        <f>+AH17+AH21</f>
        <v>812</v>
      </c>
      <c r="AI14" s="2">
        <f t="shared" si="1"/>
        <v>231</v>
      </c>
      <c r="AJ14" s="2">
        <f t="shared" si="1"/>
        <v>1547</v>
      </c>
      <c r="AK14" s="2">
        <f>SUM(AL14:AT14)</f>
        <v>1003</v>
      </c>
      <c r="AL14" s="2">
        <f aca="true" t="shared" si="2" ref="AL14:AX14">+AL17+AL21</f>
        <v>266</v>
      </c>
      <c r="AM14" s="2">
        <f t="shared" si="2"/>
        <v>207</v>
      </c>
      <c r="AN14" s="2">
        <f t="shared" si="2"/>
        <v>76</v>
      </c>
      <c r="AO14" s="2">
        <f t="shared" si="2"/>
        <v>24</v>
      </c>
      <c r="AP14" s="2">
        <f t="shared" si="2"/>
        <v>63</v>
      </c>
      <c r="AQ14" s="2">
        <f t="shared" si="2"/>
        <v>45</v>
      </c>
      <c r="AR14" s="2">
        <f t="shared" si="2"/>
        <v>14</v>
      </c>
      <c r="AS14" s="2">
        <f t="shared" si="2"/>
        <v>152</v>
      </c>
      <c r="AT14" s="2">
        <f t="shared" si="2"/>
        <v>156</v>
      </c>
      <c r="AU14" s="10">
        <f>SUM(AV14:AX14)</f>
        <v>439</v>
      </c>
      <c r="AV14" s="2">
        <f t="shared" si="2"/>
        <v>220</v>
      </c>
      <c r="AW14" s="2">
        <f t="shared" si="2"/>
        <v>171</v>
      </c>
      <c r="AX14" s="2">
        <f t="shared" si="2"/>
        <v>48</v>
      </c>
      <c r="AY14" s="2">
        <f>SUM(AZ14:BF14)</f>
        <v>2128</v>
      </c>
      <c r="AZ14" s="2">
        <f aca="true" t="shared" si="3" ref="AZ14:DK14">+AZ17+AZ21</f>
        <v>919</v>
      </c>
      <c r="BA14" s="2">
        <f t="shared" si="3"/>
        <v>63</v>
      </c>
      <c r="BB14" s="2">
        <f t="shared" si="3"/>
        <v>207</v>
      </c>
      <c r="BC14" s="2">
        <f t="shared" si="3"/>
        <v>220</v>
      </c>
      <c r="BD14" s="2">
        <f t="shared" si="3"/>
        <v>54</v>
      </c>
      <c r="BE14" s="2">
        <f t="shared" si="3"/>
        <v>44</v>
      </c>
      <c r="BF14" s="2">
        <f t="shared" si="3"/>
        <v>621</v>
      </c>
      <c r="BG14" s="2">
        <f>SUM(BH14:BL14)</f>
        <v>744</v>
      </c>
      <c r="BH14" s="2">
        <f t="shared" si="3"/>
        <v>303</v>
      </c>
      <c r="BI14" s="2">
        <f t="shared" si="3"/>
        <v>143</v>
      </c>
      <c r="BJ14" s="2">
        <f t="shared" si="3"/>
        <v>254</v>
      </c>
      <c r="BK14" s="2">
        <f t="shared" si="3"/>
        <v>18</v>
      </c>
      <c r="BL14" s="2">
        <f t="shared" si="3"/>
        <v>26</v>
      </c>
      <c r="BM14" s="2">
        <f>SUM(BN14:BT14)</f>
        <v>3914</v>
      </c>
      <c r="BN14" s="2">
        <f t="shared" si="3"/>
        <v>647</v>
      </c>
      <c r="BO14" s="2">
        <f t="shared" si="3"/>
        <v>95</v>
      </c>
      <c r="BP14" s="2">
        <f t="shared" si="3"/>
        <v>724</v>
      </c>
      <c r="BQ14" s="2">
        <f t="shared" si="3"/>
        <v>338</v>
      </c>
      <c r="BR14" s="2">
        <f t="shared" si="3"/>
        <v>716</v>
      </c>
      <c r="BS14" s="2">
        <f t="shared" si="3"/>
        <v>75</v>
      </c>
      <c r="BT14" s="2">
        <f t="shared" si="3"/>
        <v>1319</v>
      </c>
      <c r="BU14" s="2">
        <f>SUM(BV14:CA14)</f>
        <v>1240</v>
      </c>
      <c r="BV14" s="2">
        <f t="shared" si="3"/>
        <v>221</v>
      </c>
      <c r="BW14" s="2">
        <f t="shared" si="3"/>
        <v>208</v>
      </c>
      <c r="BX14" s="2">
        <f t="shared" si="3"/>
        <v>321</v>
      </c>
      <c r="BY14" s="2">
        <f t="shared" si="3"/>
        <v>204</v>
      </c>
      <c r="BZ14" s="2">
        <f t="shared" si="3"/>
        <v>198</v>
      </c>
      <c r="CA14" s="2">
        <f t="shared" si="3"/>
        <v>88</v>
      </c>
      <c r="CB14" s="2">
        <f>SUM(CC14:CG14)</f>
        <v>3737</v>
      </c>
      <c r="CC14" s="2">
        <f t="shared" si="3"/>
        <v>501</v>
      </c>
      <c r="CD14" s="2">
        <f t="shared" si="3"/>
        <v>388</v>
      </c>
      <c r="CE14" s="2">
        <f t="shared" si="3"/>
        <v>257</v>
      </c>
      <c r="CF14" s="2">
        <f t="shared" si="3"/>
        <v>830</v>
      </c>
      <c r="CG14" s="2">
        <f t="shared" si="3"/>
        <v>1761</v>
      </c>
      <c r="CH14" s="2">
        <f>SUM(CI14:CM14)</f>
        <v>1388</v>
      </c>
      <c r="CI14" s="2">
        <f t="shared" si="3"/>
        <v>303</v>
      </c>
      <c r="CJ14" s="2">
        <f t="shared" si="3"/>
        <v>226</v>
      </c>
      <c r="CK14" s="2">
        <f t="shared" si="3"/>
        <v>242</v>
      </c>
      <c r="CL14" s="2">
        <f t="shared" si="3"/>
        <v>351</v>
      </c>
      <c r="CM14" s="2">
        <f t="shared" si="3"/>
        <v>266</v>
      </c>
      <c r="CN14" s="2">
        <f>SUM(CO14:CS14)</f>
        <v>744</v>
      </c>
      <c r="CO14" s="2">
        <f t="shared" si="3"/>
        <v>228</v>
      </c>
      <c r="CP14" s="2">
        <f t="shared" si="3"/>
        <v>87</v>
      </c>
      <c r="CQ14" s="2">
        <f t="shared" si="3"/>
        <v>162</v>
      </c>
      <c r="CR14" s="2">
        <f t="shared" si="3"/>
        <v>125</v>
      </c>
      <c r="CS14" s="2">
        <f t="shared" si="3"/>
        <v>142</v>
      </c>
      <c r="CT14" s="10">
        <f>SUM(CU14:CY14)</f>
        <v>2053</v>
      </c>
      <c r="CU14" s="2">
        <f t="shared" si="3"/>
        <v>454</v>
      </c>
      <c r="CV14" s="2">
        <f t="shared" si="3"/>
        <v>304</v>
      </c>
      <c r="CW14" s="2">
        <f t="shared" si="3"/>
        <v>161</v>
      </c>
      <c r="CX14" s="2">
        <f t="shared" si="3"/>
        <v>803</v>
      </c>
      <c r="CY14" s="2">
        <f t="shared" si="3"/>
        <v>331</v>
      </c>
      <c r="CZ14" s="2">
        <f>SUM(DA14:DC14)</f>
        <v>1275</v>
      </c>
      <c r="DA14" s="2">
        <f t="shared" si="3"/>
        <v>564</v>
      </c>
      <c r="DB14" s="2">
        <f t="shared" si="3"/>
        <v>213</v>
      </c>
      <c r="DC14" s="2">
        <f t="shared" si="3"/>
        <v>498</v>
      </c>
      <c r="DD14" s="2">
        <f>SUM(DE14:DH14)</f>
        <v>1370</v>
      </c>
      <c r="DE14" s="2">
        <f t="shared" si="3"/>
        <v>705</v>
      </c>
      <c r="DF14" s="2">
        <f t="shared" si="3"/>
        <v>196</v>
      </c>
      <c r="DG14" s="2">
        <f t="shared" si="3"/>
        <v>175</v>
      </c>
      <c r="DH14" s="2">
        <f t="shared" si="3"/>
        <v>294</v>
      </c>
      <c r="DI14" s="2">
        <f>SUM(DJ14:DN14)</f>
        <v>276</v>
      </c>
      <c r="DJ14" s="2">
        <f t="shared" si="3"/>
        <v>48</v>
      </c>
      <c r="DK14" s="2">
        <f t="shared" si="3"/>
        <v>17</v>
      </c>
      <c r="DL14" s="2">
        <f aca="true" t="shared" si="4" ref="DL14:EP14">+DL17+DL21</f>
        <v>80</v>
      </c>
      <c r="DM14" s="2">
        <f t="shared" si="4"/>
        <v>25</v>
      </c>
      <c r="DN14" s="2">
        <f t="shared" si="4"/>
        <v>106</v>
      </c>
      <c r="DO14" s="2">
        <f>SUM(DP14:DR14)</f>
        <v>168</v>
      </c>
      <c r="DP14" s="2">
        <f t="shared" si="4"/>
        <v>123</v>
      </c>
      <c r="DQ14" s="2">
        <f t="shared" si="4"/>
        <v>14</v>
      </c>
      <c r="DR14" s="2">
        <f t="shared" si="4"/>
        <v>31</v>
      </c>
      <c r="DS14" s="2">
        <f>SUM(DT14:DW14)</f>
        <v>2024</v>
      </c>
      <c r="DT14" s="2">
        <f t="shared" si="4"/>
        <v>606</v>
      </c>
      <c r="DU14" s="2">
        <f t="shared" si="4"/>
        <v>387</v>
      </c>
      <c r="DV14" s="2">
        <f t="shared" si="4"/>
        <v>27</v>
      </c>
      <c r="DW14" s="2">
        <f t="shared" si="4"/>
        <v>1004</v>
      </c>
      <c r="DX14" s="2">
        <f>SUM(DY14:EI14)</f>
        <v>4762</v>
      </c>
      <c r="DY14" s="2">
        <f t="shared" si="4"/>
        <v>1487</v>
      </c>
      <c r="DZ14" s="2">
        <f t="shared" si="4"/>
        <v>199</v>
      </c>
      <c r="EA14" s="2">
        <f t="shared" si="4"/>
        <v>1087</v>
      </c>
      <c r="EB14" s="2">
        <f t="shared" si="4"/>
        <v>211</v>
      </c>
      <c r="EC14" s="2">
        <f t="shared" si="4"/>
        <v>427</v>
      </c>
      <c r="ED14" s="2">
        <f t="shared" si="4"/>
        <v>231</v>
      </c>
      <c r="EE14" s="2">
        <f t="shared" si="4"/>
        <v>408</v>
      </c>
      <c r="EF14" s="2">
        <f t="shared" si="4"/>
        <v>373</v>
      </c>
      <c r="EG14" s="2">
        <f t="shared" si="4"/>
        <v>90</v>
      </c>
      <c r="EH14" s="2">
        <f t="shared" si="4"/>
        <v>113</v>
      </c>
      <c r="EI14" s="2">
        <f t="shared" si="4"/>
        <v>136</v>
      </c>
      <c r="EJ14" s="2">
        <f>SUM(EK14:EP14)</f>
        <v>428</v>
      </c>
      <c r="EK14" s="2">
        <f t="shared" si="4"/>
        <v>145</v>
      </c>
      <c r="EL14" s="2">
        <f t="shared" si="4"/>
        <v>41</v>
      </c>
      <c r="EM14" s="2">
        <f t="shared" si="4"/>
        <v>97</v>
      </c>
      <c r="EN14" s="2">
        <f t="shared" si="4"/>
        <v>64</v>
      </c>
      <c r="EO14" s="2">
        <f t="shared" si="4"/>
        <v>57</v>
      </c>
      <c r="EP14" s="2">
        <f t="shared" si="4"/>
        <v>24</v>
      </c>
    </row>
    <row r="15" spans="2:146" ht="15">
      <c r="B15" s="32" t="s">
        <v>84</v>
      </c>
      <c r="C15" s="33"/>
      <c r="D15" s="33"/>
      <c r="E15" s="33"/>
      <c r="F15" s="33"/>
      <c r="G15" s="4">
        <f>+G14/G19</f>
        <v>0.1483001451240692</v>
      </c>
      <c r="H15" s="4">
        <f aca="true" t="shared" si="5" ref="H15:R15">+H14/H19</f>
        <v>0.07169117647058823</v>
      </c>
      <c r="I15" s="4">
        <f t="shared" si="5"/>
        <v>0.19213393568960935</v>
      </c>
      <c r="J15" s="4">
        <f t="shared" si="5"/>
        <v>0.2269950009257545</v>
      </c>
      <c r="K15" s="4">
        <f t="shared" si="5"/>
        <v>0.13564598621303092</v>
      </c>
      <c r="L15" s="4">
        <f t="shared" si="5"/>
        <v>0.07543391188251002</v>
      </c>
      <c r="M15" s="4">
        <f t="shared" si="5"/>
        <v>0.054325639817867796</v>
      </c>
      <c r="N15" s="4">
        <f t="shared" si="5"/>
        <v>0.281051781801407</v>
      </c>
      <c r="O15" s="4">
        <f t="shared" si="5"/>
        <v>0.06374367622259697</v>
      </c>
      <c r="P15" s="4">
        <f t="shared" si="5"/>
        <v>0.16720637368285787</v>
      </c>
      <c r="Q15" s="4">
        <f t="shared" si="5"/>
        <v>0.11501507819622694</v>
      </c>
      <c r="R15" s="4">
        <f t="shared" si="5"/>
        <v>0.13036360503188008</v>
      </c>
      <c r="S15" s="4">
        <f>+S14/S19</f>
        <v>0.0943048874636261</v>
      </c>
      <c r="T15" s="4">
        <f>+T14/T19</f>
        <v>0.1074032529444756</v>
      </c>
      <c r="U15" s="4">
        <f>+U14/U19</f>
        <v>0.12107340173638516</v>
      </c>
      <c r="V15" s="4">
        <f>+V14/V19</f>
        <v>0.06313058518304987</v>
      </c>
      <c r="W15" s="4">
        <f>+W14/W19</f>
        <v>0.12061493311493311</v>
      </c>
      <c r="X15" s="4">
        <f aca="true" t="shared" si="6" ref="X15:AJ15">+X14/X19</f>
        <v>0.09668152550767707</v>
      </c>
      <c r="Y15" s="4">
        <f t="shared" si="6"/>
        <v>0.10824742268041238</v>
      </c>
      <c r="Z15" s="4">
        <f t="shared" si="6"/>
        <v>0.14923397011537734</v>
      </c>
      <c r="AA15" s="4">
        <f t="shared" si="6"/>
        <v>0.09095249462878968</v>
      </c>
      <c r="AB15" s="4">
        <f t="shared" si="6"/>
        <v>0.06264424662050774</v>
      </c>
      <c r="AC15" s="4">
        <f t="shared" si="6"/>
        <v>0.13358419567262464</v>
      </c>
      <c r="AD15" s="4">
        <f t="shared" si="6"/>
        <v>0.14321064027219302</v>
      </c>
      <c r="AE15" s="4">
        <f t="shared" si="6"/>
        <v>0.10451977401129943</v>
      </c>
      <c r="AF15" s="4">
        <f t="shared" si="6"/>
        <v>0.1415830546265329</v>
      </c>
      <c r="AG15" s="4">
        <f t="shared" si="6"/>
        <v>0.09519978546527219</v>
      </c>
      <c r="AH15" s="4">
        <f t="shared" si="6"/>
        <v>0.12208690422492859</v>
      </c>
      <c r="AI15" s="4">
        <f t="shared" si="6"/>
        <v>0.04991356957649092</v>
      </c>
      <c r="AJ15" s="4">
        <f t="shared" si="6"/>
        <v>0.25736150390949925</v>
      </c>
      <c r="AK15" s="4">
        <f>+AK14/AK19</f>
        <v>0.10140531796582752</v>
      </c>
      <c r="AL15" s="4">
        <f aca="true" t="shared" si="7" ref="AL15:CW15">+AL14/AL19</f>
        <v>0.07645875251509054</v>
      </c>
      <c r="AM15" s="4">
        <f t="shared" si="7"/>
        <v>0.1150639244024458</v>
      </c>
      <c r="AN15" s="4">
        <f t="shared" si="7"/>
        <v>0.07109448082319925</v>
      </c>
      <c r="AO15" s="4">
        <f t="shared" si="7"/>
        <v>0.06876790830945559</v>
      </c>
      <c r="AP15" s="4">
        <f t="shared" si="7"/>
        <v>0.11433756805807622</v>
      </c>
      <c r="AQ15" s="4">
        <f t="shared" si="7"/>
        <v>0.11627906976744186</v>
      </c>
      <c r="AR15" s="4">
        <f t="shared" si="7"/>
        <v>0.06965174129353234</v>
      </c>
      <c r="AS15" s="4">
        <f t="shared" si="7"/>
        <v>0.13463241806908768</v>
      </c>
      <c r="AT15" s="4">
        <f t="shared" si="7"/>
        <v>0.16828478964401294</v>
      </c>
      <c r="AU15" s="4">
        <f t="shared" si="7"/>
        <v>0.0947754749568221</v>
      </c>
      <c r="AV15" s="4">
        <f t="shared" si="7"/>
        <v>0.07541995200548508</v>
      </c>
      <c r="AW15" s="4">
        <f t="shared" si="7"/>
        <v>0.1387987012987013</v>
      </c>
      <c r="AX15" s="4">
        <f t="shared" si="7"/>
        <v>0.09937888198757763</v>
      </c>
      <c r="AY15" s="4">
        <f t="shared" si="7"/>
        <v>0.1301688279911916</v>
      </c>
      <c r="AZ15" s="4">
        <f t="shared" si="7"/>
        <v>0.11490372593148288</v>
      </c>
      <c r="BA15" s="4">
        <f t="shared" si="7"/>
        <v>0.1575</v>
      </c>
      <c r="BB15" s="4">
        <f t="shared" si="7"/>
        <v>0.10929250263991552</v>
      </c>
      <c r="BC15" s="4">
        <f t="shared" si="7"/>
        <v>0.1284296555750146</v>
      </c>
      <c r="BD15" s="4">
        <f t="shared" si="7"/>
        <v>0.13106796116504854</v>
      </c>
      <c r="BE15" s="4">
        <f t="shared" si="7"/>
        <v>0.2953020134228188</v>
      </c>
      <c r="BF15" s="4">
        <f t="shared" si="7"/>
        <v>0.1641988365943945</v>
      </c>
      <c r="BG15" s="4">
        <f t="shared" si="7"/>
        <v>0.09450019052457767</v>
      </c>
      <c r="BH15" s="4">
        <f t="shared" si="7"/>
        <v>0.06233285332236165</v>
      </c>
      <c r="BI15" s="4">
        <f t="shared" si="7"/>
        <v>0.1110248447204969</v>
      </c>
      <c r="BJ15" s="4">
        <f t="shared" si="7"/>
        <v>0.18286537077033838</v>
      </c>
      <c r="BK15" s="4">
        <f t="shared" si="7"/>
        <v>0.15517241379310345</v>
      </c>
      <c r="BL15" s="4">
        <f t="shared" si="7"/>
        <v>0.1187214611872146</v>
      </c>
      <c r="BM15" s="4">
        <f t="shared" si="7"/>
        <v>0.11735780036580612</v>
      </c>
      <c r="BN15" s="4">
        <f t="shared" si="7"/>
        <v>0.09672596800717596</v>
      </c>
      <c r="BO15" s="4">
        <f t="shared" si="7"/>
        <v>0.14660493827160495</v>
      </c>
      <c r="BP15" s="4">
        <f t="shared" si="7"/>
        <v>0.12839155878701897</v>
      </c>
      <c r="BQ15" s="4">
        <f t="shared" si="7"/>
        <v>0.06597696662112043</v>
      </c>
      <c r="BR15" s="4">
        <f t="shared" si="7"/>
        <v>0.0977607864554888</v>
      </c>
      <c r="BS15" s="4">
        <f t="shared" si="7"/>
        <v>0.11295180722891567</v>
      </c>
      <c r="BT15" s="4">
        <f t="shared" si="7"/>
        <v>0.18158039647577093</v>
      </c>
      <c r="BU15" s="4">
        <f t="shared" si="7"/>
        <v>0.0857123107762494</v>
      </c>
      <c r="BV15" s="4">
        <f t="shared" si="7"/>
        <v>0.06174909192511875</v>
      </c>
      <c r="BW15" s="4">
        <f t="shared" si="7"/>
        <v>0.17597292724196278</v>
      </c>
      <c r="BX15" s="4">
        <f t="shared" si="7"/>
        <v>0.07224848075624578</v>
      </c>
      <c r="BY15" s="4">
        <f t="shared" si="7"/>
        <v>0.09383624655013799</v>
      </c>
      <c r="BZ15" s="4">
        <f t="shared" si="7"/>
        <v>0.08357956943858168</v>
      </c>
      <c r="CA15" s="4">
        <f t="shared" si="7"/>
        <v>0.12222222222222222</v>
      </c>
      <c r="CB15" s="4">
        <f t="shared" si="7"/>
        <v>0.1825509256997704</v>
      </c>
      <c r="CC15" s="4">
        <f t="shared" si="7"/>
        <v>0.14897413024085637</v>
      </c>
      <c r="CD15" s="4">
        <f t="shared" si="7"/>
        <v>0.1348158443363447</v>
      </c>
      <c r="CE15" s="4">
        <f t="shared" si="7"/>
        <v>0.19065281899109793</v>
      </c>
      <c r="CF15" s="4">
        <f t="shared" si="7"/>
        <v>0.1660996597958775</v>
      </c>
      <c r="CG15" s="4">
        <f t="shared" si="7"/>
        <v>0.22333544705136335</v>
      </c>
      <c r="CH15" s="4">
        <f t="shared" si="7"/>
        <v>0.0798573154594097</v>
      </c>
      <c r="CI15" s="4">
        <f t="shared" si="7"/>
        <v>0.06127401415571284</v>
      </c>
      <c r="CJ15" s="4">
        <f t="shared" si="7"/>
        <v>0.11554192229038855</v>
      </c>
      <c r="CK15" s="4">
        <f t="shared" si="7"/>
        <v>0.09036594473487677</v>
      </c>
      <c r="CL15" s="4">
        <f t="shared" si="7"/>
        <v>0.059031281533804235</v>
      </c>
      <c r="CM15" s="4">
        <f t="shared" si="7"/>
        <v>0.14331896551724138</v>
      </c>
      <c r="CN15" s="4">
        <f t="shared" si="7"/>
        <v>0.12527361508671495</v>
      </c>
      <c r="CO15" s="4">
        <f t="shared" si="7"/>
        <v>0.08826945412311266</v>
      </c>
      <c r="CP15" s="4">
        <f t="shared" si="7"/>
        <v>0.12049861495844875</v>
      </c>
      <c r="CQ15" s="4">
        <f t="shared" si="7"/>
        <v>0.12291350531107739</v>
      </c>
      <c r="CR15" s="4">
        <f t="shared" si="7"/>
        <v>0.21367521367521367</v>
      </c>
      <c r="CS15" s="4">
        <f t="shared" si="7"/>
        <v>0.19425444596443228</v>
      </c>
      <c r="CT15" s="4">
        <f t="shared" si="7"/>
        <v>0.10494300465163829</v>
      </c>
      <c r="CU15" s="4">
        <f t="shared" si="7"/>
        <v>0.0634965034965035</v>
      </c>
      <c r="CV15" s="4">
        <f t="shared" si="7"/>
        <v>0.1861604409063074</v>
      </c>
      <c r="CW15" s="4">
        <f t="shared" si="7"/>
        <v>0.051224944320712694</v>
      </c>
      <c r="CX15" s="4">
        <f aca="true" t="shared" si="8" ref="CX15:EP15">+CX14/CX19</f>
        <v>0.23081345214141996</v>
      </c>
      <c r="CY15" s="4">
        <f t="shared" si="8"/>
        <v>0.07960557960557961</v>
      </c>
      <c r="CZ15" s="4">
        <f t="shared" si="8"/>
        <v>0.07435269419174248</v>
      </c>
      <c r="DA15" s="4">
        <f t="shared" si="8"/>
        <v>0.05748649475078993</v>
      </c>
      <c r="DB15" s="4">
        <f t="shared" si="8"/>
        <v>0.12157534246575342</v>
      </c>
      <c r="DC15" s="4">
        <f t="shared" si="8"/>
        <v>0.0891674127126231</v>
      </c>
      <c r="DD15" s="4">
        <f t="shared" si="8"/>
        <v>0.07970677216662787</v>
      </c>
      <c r="DE15" s="4">
        <f t="shared" si="8"/>
        <v>0.07923128792987189</v>
      </c>
      <c r="DF15" s="4">
        <f t="shared" si="8"/>
        <v>0.05442932518744793</v>
      </c>
      <c r="DG15" s="4">
        <f t="shared" si="8"/>
        <v>0.09343299519487454</v>
      </c>
      <c r="DH15" s="4">
        <f t="shared" si="8"/>
        <v>0.10440340909090909</v>
      </c>
      <c r="DI15" s="4">
        <f t="shared" si="8"/>
        <v>0.16187683284457477</v>
      </c>
      <c r="DJ15" s="4">
        <f t="shared" si="8"/>
        <v>0.11214953271028037</v>
      </c>
      <c r="DK15" s="4">
        <f t="shared" si="8"/>
        <v>0.08173076923076923</v>
      </c>
      <c r="DL15" s="4">
        <f t="shared" si="8"/>
        <v>0.22662889518413598</v>
      </c>
      <c r="DM15" s="4">
        <f t="shared" si="8"/>
        <v>0.15337423312883436</v>
      </c>
      <c r="DN15" s="4">
        <f t="shared" si="8"/>
        <v>0.19168173598553345</v>
      </c>
      <c r="DO15" s="4">
        <f t="shared" si="8"/>
        <v>0.08450704225352113</v>
      </c>
      <c r="DP15" s="4">
        <f t="shared" si="8"/>
        <v>0.09213483146067415</v>
      </c>
      <c r="DQ15" s="4">
        <f t="shared" si="8"/>
        <v>0.09395973154362416</v>
      </c>
      <c r="DR15" s="4">
        <f t="shared" si="8"/>
        <v>0.061507936507936505</v>
      </c>
      <c r="DS15" s="4">
        <f t="shared" si="8"/>
        <v>0.10374167093798052</v>
      </c>
      <c r="DT15" s="4">
        <f t="shared" si="8"/>
        <v>0.06486139355667345</v>
      </c>
      <c r="DU15" s="4">
        <f t="shared" si="8"/>
        <v>0.09192399049881235</v>
      </c>
      <c r="DV15" s="4">
        <f t="shared" si="8"/>
        <v>0.01683291770573566</v>
      </c>
      <c r="DW15" s="4">
        <f t="shared" si="8"/>
        <v>0.2306455318171376</v>
      </c>
      <c r="DX15" s="4">
        <f t="shared" si="8"/>
        <v>0.12247627375839099</v>
      </c>
      <c r="DY15" s="4">
        <f t="shared" si="8"/>
        <v>0.10913761467889908</v>
      </c>
      <c r="DZ15" s="4">
        <f t="shared" si="8"/>
        <v>0.10844686648501363</v>
      </c>
      <c r="EA15" s="4">
        <f t="shared" si="8"/>
        <v>0.11223541559112028</v>
      </c>
      <c r="EB15" s="4">
        <f t="shared" si="8"/>
        <v>0.11461162411732755</v>
      </c>
      <c r="EC15" s="4">
        <f t="shared" si="8"/>
        <v>0.16804407713498623</v>
      </c>
      <c r="ED15" s="4">
        <f t="shared" si="8"/>
        <v>0.11643145161290322</v>
      </c>
      <c r="EE15" s="4">
        <f t="shared" si="8"/>
        <v>0.18230563002680966</v>
      </c>
      <c r="EF15" s="4">
        <f t="shared" si="8"/>
        <v>0.15645973154362416</v>
      </c>
      <c r="EG15" s="4">
        <f t="shared" si="8"/>
        <v>0.12195121951219512</v>
      </c>
      <c r="EH15" s="4">
        <f t="shared" si="8"/>
        <v>0.14125</v>
      </c>
      <c r="EI15" s="4">
        <f t="shared" si="8"/>
        <v>0.11239669421487604</v>
      </c>
      <c r="EJ15" s="4">
        <f t="shared" si="8"/>
        <v>0.12474497231127951</v>
      </c>
      <c r="EK15" s="4">
        <f t="shared" si="8"/>
        <v>0.11983471074380166</v>
      </c>
      <c r="EL15" s="4">
        <f t="shared" si="8"/>
        <v>0.09111111111111111</v>
      </c>
      <c r="EM15" s="4">
        <f t="shared" si="8"/>
        <v>0.16695352839931152</v>
      </c>
      <c r="EN15" s="4">
        <f t="shared" si="8"/>
        <v>0.15571776155717762</v>
      </c>
      <c r="EO15" s="4">
        <f t="shared" si="8"/>
        <v>0.12127659574468085</v>
      </c>
      <c r="EP15" s="4">
        <f t="shared" si="8"/>
        <v>0.07766990291262135</v>
      </c>
    </row>
    <row r="16" spans="2:146" ht="15">
      <c r="B16" s="1"/>
      <c r="C16" s="1"/>
      <c r="D16" s="1"/>
      <c r="E16" s="1"/>
      <c r="F16" s="1"/>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18"/>
      <c r="BV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c r="DB16" s="5"/>
      <c r="DC16" s="5"/>
      <c r="DD16" s="5"/>
      <c r="DE16" s="5"/>
      <c r="DF16" s="5"/>
      <c r="DG16" s="5"/>
      <c r="DH16" s="5"/>
      <c r="DI16" s="5"/>
      <c r="DJ16" s="5"/>
      <c r="DK16" s="5"/>
      <c r="DL16" s="5"/>
      <c r="DM16" s="5"/>
      <c r="DN16" s="5"/>
      <c r="DO16" s="5"/>
      <c r="DP16" s="5"/>
      <c r="DQ16" s="5"/>
      <c r="DR16" s="5"/>
      <c r="DS16" s="5"/>
      <c r="DT16" s="5"/>
      <c r="DU16" s="5"/>
      <c r="DV16" s="5"/>
      <c r="DW16" s="5"/>
      <c r="DX16" s="5"/>
      <c r="DY16" s="5"/>
      <c r="DZ16" s="5"/>
      <c r="EJ16" s="5"/>
      <c r="EK16" s="5"/>
      <c r="EL16" s="5"/>
      <c r="EM16" s="5"/>
      <c r="EN16" s="5"/>
      <c r="EO16" s="5"/>
      <c r="EP16" s="5"/>
    </row>
    <row r="17" spans="2:146" ht="15">
      <c r="B17" s="32" t="s">
        <v>85</v>
      </c>
      <c r="C17" s="33"/>
      <c r="D17" s="33"/>
      <c r="E17" s="33"/>
      <c r="F17" s="33"/>
      <c r="G17" s="2">
        <f>SUM(H17:R17)</f>
        <v>2163</v>
      </c>
      <c r="H17" s="2">
        <f aca="true" t="shared" si="9" ref="H17:R17">+H19-H18</f>
        <v>46</v>
      </c>
      <c r="I17" s="2">
        <f t="shared" si="9"/>
        <v>94</v>
      </c>
      <c r="J17" s="2">
        <f t="shared" si="9"/>
        <v>227</v>
      </c>
      <c r="K17" s="2">
        <f t="shared" si="9"/>
        <v>107</v>
      </c>
      <c r="L17" s="2">
        <f t="shared" si="9"/>
        <v>79</v>
      </c>
      <c r="M17" s="2">
        <f t="shared" si="9"/>
        <v>88</v>
      </c>
      <c r="N17" s="2">
        <f t="shared" si="9"/>
        <v>282</v>
      </c>
      <c r="O17" s="2">
        <f t="shared" si="9"/>
        <v>72</v>
      </c>
      <c r="P17" s="2">
        <f t="shared" si="9"/>
        <v>641</v>
      </c>
      <c r="Q17" s="2">
        <f t="shared" si="9"/>
        <v>310</v>
      </c>
      <c r="R17" s="2">
        <f t="shared" si="9"/>
        <v>217</v>
      </c>
      <c r="S17" s="2">
        <f>SUM(T17:V17)</f>
        <v>274</v>
      </c>
      <c r="T17" s="2">
        <f>+T19-T18</f>
        <v>39</v>
      </c>
      <c r="U17" s="2">
        <f>+U19-U18</f>
        <v>169</v>
      </c>
      <c r="V17" s="2">
        <f>+V19-V18</f>
        <v>66</v>
      </c>
      <c r="W17" s="2">
        <f>SUM(X17:AJ17)</f>
        <v>1253</v>
      </c>
      <c r="X17" s="2">
        <f aca="true" t="shared" si="10" ref="X17:AJ17">+X19-X18</f>
        <v>121</v>
      </c>
      <c r="Y17" s="2">
        <f t="shared" si="10"/>
        <v>183</v>
      </c>
      <c r="Z17" s="2">
        <f t="shared" si="10"/>
        <v>83</v>
      </c>
      <c r="AA17" s="2">
        <f t="shared" si="10"/>
        <v>67</v>
      </c>
      <c r="AB17" s="2">
        <f t="shared" si="10"/>
        <v>37</v>
      </c>
      <c r="AC17" s="2">
        <f t="shared" si="10"/>
        <v>23</v>
      </c>
      <c r="AD17" s="2">
        <f t="shared" si="10"/>
        <v>45</v>
      </c>
      <c r="AE17" s="2">
        <f t="shared" si="10"/>
        <v>31</v>
      </c>
      <c r="AF17" s="2">
        <f t="shared" si="10"/>
        <v>13</v>
      </c>
      <c r="AG17" s="2">
        <f t="shared" si="10"/>
        <v>118</v>
      </c>
      <c r="AH17" s="2">
        <f t="shared" si="10"/>
        <v>142</v>
      </c>
      <c r="AI17" s="2">
        <f t="shared" si="10"/>
        <v>47</v>
      </c>
      <c r="AJ17" s="2">
        <f t="shared" si="10"/>
        <v>343</v>
      </c>
      <c r="AK17" s="2">
        <f>SUM(AL17:AT17)</f>
        <v>104</v>
      </c>
      <c r="AL17" s="2">
        <f aca="true" t="shared" si="11" ref="AL17:AT17">+AL19-AL18</f>
        <v>37</v>
      </c>
      <c r="AM17" s="2">
        <f t="shared" si="11"/>
        <v>25</v>
      </c>
      <c r="AN17" s="2">
        <f t="shared" si="11"/>
        <v>7</v>
      </c>
      <c r="AO17" s="2">
        <f t="shared" si="11"/>
        <v>2</v>
      </c>
      <c r="AP17" s="2">
        <f t="shared" si="11"/>
        <v>1</v>
      </c>
      <c r="AQ17" s="2">
        <f t="shared" si="11"/>
        <v>3</v>
      </c>
      <c r="AR17" s="2">
        <f t="shared" si="11"/>
        <v>3</v>
      </c>
      <c r="AS17" s="2">
        <f t="shared" si="11"/>
        <v>8</v>
      </c>
      <c r="AT17" s="2">
        <f t="shared" si="11"/>
        <v>18</v>
      </c>
      <c r="AU17" s="2">
        <f>SUM(AV17:AX17)</f>
        <v>81</v>
      </c>
      <c r="AV17" s="2">
        <f>+AV19-AV18</f>
        <v>39</v>
      </c>
      <c r="AW17" s="2">
        <f>+AW19-AW18</f>
        <v>31</v>
      </c>
      <c r="AX17" s="2">
        <f>+AX19-AX18</f>
        <v>11</v>
      </c>
      <c r="AY17" s="2">
        <f>SUM(AZ17:BF17)</f>
        <v>228</v>
      </c>
      <c r="AZ17" s="2">
        <f aca="true" t="shared" si="12" ref="AZ17:BF17">+AZ19-AZ18</f>
        <v>103</v>
      </c>
      <c r="BA17" s="2">
        <f t="shared" si="12"/>
        <v>7</v>
      </c>
      <c r="BB17" s="2">
        <f t="shared" si="12"/>
        <v>21</v>
      </c>
      <c r="BC17" s="2">
        <f t="shared" si="12"/>
        <v>15</v>
      </c>
      <c r="BD17" s="2">
        <f t="shared" si="12"/>
        <v>13</v>
      </c>
      <c r="BE17" s="2">
        <f t="shared" si="12"/>
        <v>6</v>
      </c>
      <c r="BF17" s="2">
        <f t="shared" si="12"/>
        <v>63</v>
      </c>
      <c r="BG17" s="2">
        <f>SUM(BH17:BL17)</f>
        <v>91</v>
      </c>
      <c r="BH17" s="2">
        <f>+BH19-BH18</f>
        <v>48</v>
      </c>
      <c r="BI17" s="2">
        <f>+BI19-BI18</f>
        <v>19</v>
      </c>
      <c r="BJ17" s="2">
        <f>+BJ19-BJ18</f>
        <v>21</v>
      </c>
      <c r="BK17" s="2">
        <f>+BK19-BK18</f>
        <v>1</v>
      </c>
      <c r="BL17" s="2">
        <f>+BL19-BL18</f>
        <v>2</v>
      </c>
      <c r="BM17" s="2">
        <f>SUM(BN17:BT17)</f>
        <v>831</v>
      </c>
      <c r="BN17" s="2">
        <f aca="true" t="shared" si="13" ref="BN17:BT17">+BN19-BN18</f>
        <v>241</v>
      </c>
      <c r="BO17" s="2">
        <f t="shared" si="13"/>
        <v>17</v>
      </c>
      <c r="BP17" s="2">
        <f t="shared" si="13"/>
        <v>123</v>
      </c>
      <c r="BQ17" s="2">
        <f t="shared" si="13"/>
        <v>79</v>
      </c>
      <c r="BR17" s="2">
        <f t="shared" si="13"/>
        <v>174</v>
      </c>
      <c r="BS17" s="2">
        <f t="shared" si="13"/>
        <v>4</v>
      </c>
      <c r="BT17" s="2">
        <f t="shared" si="13"/>
        <v>193</v>
      </c>
      <c r="BU17" s="10">
        <f>SUM(BV17:CA17)</f>
        <v>232</v>
      </c>
      <c r="BV17" s="10">
        <f aca="true" t="shared" si="14" ref="BV17:CA17">+BV19-BV18</f>
        <v>54</v>
      </c>
      <c r="BW17" s="10">
        <f t="shared" si="14"/>
        <v>33</v>
      </c>
      <c r="BX17" s="10">
        <f t="shared" si="14"/>
        <v>86</v>
      </c>
      <c r="BY17" s="10">
        <f t="shared" si="14"/>
        <v>21</v>
      </c>
      <c r="BZ17" s="10">
        <f t="shared" si="14"/>
        <v>21</v>
      </c>
      <c r="CA17" s="10">
        <f t="shared" si="14"/>
        <v>17</v>
      </c>
      <c r="CB17" s="2">
        <f>SUM(CC17:CG17)</f>
        <v>639</v>
      </c>
      <c r="CC17" s="2">
        <f>+CC19-CC18</f>
        <v>157</v>
      </c>
      <c r="CD17" s="2">
        <f>+CD19-CD18</f>
        <v>32</v>
      </c>
      <c r="CE17" s="2">
        <f>+CE19-CE18</f>
        <v>26</v>
      </c>
      <c r="CF17" s="2">
        <f>+CF19-CF18</f>
        <v>115</v>
      </c>
      <c r="CG17" s="2">
        <f>+CG19-CG18</f>
        <v>309</v>
      </c>
      <c r="CH17" s="2">
        <f>SUM(CI17:CM17)</f>
        <v>226</v>
      </c>
      <c r="CI17" s="2">
        <f>+CI19-CI18</f>
        <v>60</v>
      </c>
      <c r="CJ17" s="2">
        <f>+CJ19-CJ18</f>
        <v>34</v>
      </c>
      <c r="CK17" s="2">
        <f>+CK19-CK18</f>
        <v>23</v>
      </c>
      <c r="CL17" s="2">
        <f>+CL19-CL18</f>
        <v>67</v>
      </c>
      <c r="CM17" s="2">
        <f>+CM19-CM18</f>
        <v>42</v>
      </c>
      <c r="CN17" s="2">
        <f>SUM(CO17:CS17)</f>
        <v>68</v>
      </c>
      <c r="CO17" s="2">
        <f>+CO19-CO18</f>
        <v>24</v>
      </c>
      <c r="CP17" s="2">
        <f>+CP19-CP18</f>
        <v>4</v>
      </c>
      <c r="CQ17" s="2">
        <f>+CQ19-CQ18</f>
        <v>19</v>
      </c>
      <c r="CR17" s="2">
        <f>+CR19-CR18</f>
        <v>12</v>
      </c>
      <c r="CS17" s="2">
        <f>+CS19-CS18</f>
        <v>9</v>
      </c>
      <c r="CT17" s="2">
        <f>SUM(CU17:CY17)</f>
        <v>403</v>
      </c>
      <c r="CU17" s="2">
        <f>+CU19-CU18</f>
        <v>144</v>
      </c>
      <c r="CV17" s="2">
        <f>+CV19-CV18</f>
        <v>21</v>
      </c>
      <c r="CW17" s="2">
        <f>+CW19-CW18</f>
        <v>37</v>
      </c>
      <c r="CX17" s="2">
        <f>+CX19-CX18</f>
        <v>119</v>
      </c>
      <c r="CY17" s="2">
        <f>+CY19-CY18</f>
        <v>82</v>
      </c>
      <c r="CZ17" s="2">
        <f>SUM(DA17:DC17)</f>
        <v>274</v>
      </c>
      <c r="DA17" s="2">
        <f>+DA19-DA18</f>
        <v>151</v>
      </c>
      <c r="DB17" s="2">
        <f>+DB19-DB18</f>
        <v>19</v>
      </c>
      <c r="DC17" s="2">
        <f>+DC19-DC18</f>
        <v>104</v>
      </c>
      <c r="DD17" s="2">
        <f>SUM(DE17:DH17)</f>
        <v>599</v>
      </c>
      <c r="DE17" s="2">
        <f>+DE19-DE18</f>
        <v>350</v>
      </c>
      <c r="DF17" s="2">
        <f>+DF19-DF18</f>
        <v>85</v>
      </c>
      <c r="DG17" s="2">
        <f>+DG19-DG18</f>
        <v>98</v>
      </c>
      <c r="DH17" s="2">
        <f>+DH19-DH18</f>
        <v>66</v>
      </c>
      <c r="DI17" s="2">
        <f>SUM(DJ17:DN17)</f>
        <v>26</v>
      </c>
      <c r="DJ17" s="2">
        <f>+DJ19-DJ18</f>
        <v>4</v>
      </c>
      <c r="DK17" s="2">
        <f>+DK19-DK18</f>
        <v>0</v>
      </c>
      <c r="DL17" s="2">
        <f>+DL19-DL18</f>
        <v>9</v>
      </c>
      <c r="DM17" s="2">
        <f>+DM19-DM18</f>
        <v>1</v>
      </c>
      <c r="DN17" s="2">
        <f>+DN19-DN18</f>
        <v>12</v>
      </c>
      <c r="DO17" s="2">
        <f>SUM(DP17:DR17)</f>
        <v>36</v>
      </c>
      <c r="DP17" s="2">
        <f>+DP19-DP18</f>
        <v>29</v>
      </c>
      <c r="DQ17" s="2">
        <f>+DQ19-DQ18</f>
        <v>2</v>
      </c>
      <c r="DR17" s="2">
        <f>+DR19-DR18</f>
        <v>5</v>
      </c>
      <c r="DS17" s="2">
        <f>SUM(DT17:DW17)</f>
        <v>364</v>
      </c>
      <c r="DT17" s="2">
        <f>+DT19-DT18</f>
        <v>145</v>
      </c>
      <c r="DU17" s="2">
        <f>+DU19-DU18</f>
        <v>79</v>
      </c>
      <c r="DV17" s="2">
        <f>+DV19-DV18</f>
        <v>9</v>
      </c>
      <c r="DW17" s="2">
        <f>+DW19-DW18</f>
        <v>131</v>
      </c>
      <c r="DX17" s="2">
        <f>SUM(DY17:EI17)</f>
        <v>373</v>
      </c>
      <c r="DY17" s="2">
        <f aca="true" t="shared" si="15" ref="DY17:EI17">+DY19-DY18</f>
        <v>132</v>
      </c>
      <c r="DZ17" s="2">
        <f t="shared" si="15"/>
        <v>27</v>
      </c>
      <c r="EA17" s="2">
        <f t="shared" si="15"/>
        <v>104</v>
      </c>
      <c r="EB17" s="2">
        <f t="shared" si="15"/>
        <v>12</v>
      </c>
      <c r="EC17" s="2">
        <f t="shared" si="15"/>
        <v>20</v>
      </c>
      <c r="ED17" s="2">
        <f t="shared" si="15"/>
        <v>13</v>
      </c>
      <c r="EE17" s="2">
        <f t="shared" si="15"/>
        <v>16</v>
      </c>
      <c r="EF17" s="2">
        <f t="shared" si="15"/>
        <v>31</v>
      </c>
      <c r="EG17" s="2">
        <f t="shared" si="15"/>
        <v>4</v>
      </c>
      <c r="EH17" s="2">
        <f t="shared" si="15"/>
        <v>6</v>
      </c>
      <c r="EI17" s="2">
        <f t="shared" si="15"/>
        <v>8</v>
      </c>
      <c r="EJ17" s="2">
        <f>SUM(EK17:EP17)</f>
        <v>54</v>
      </c>
      <c r="EK17" s="2">
        <f aca="true" t="shared" si="16" ref="EK17:EP17">+EK19-EK18</f>
        <v>23</v>
      </c>
      <c r="EL17" s="2">
        <f t="shared" si="16"/>
        <v>4</v>
      </c>
      <c r="EM17" s="2">
        <f t="shared" si="16"/>
        <v>7</v>
      </c>
      <c r="EN17" s="2">
        <f t="shared" si="16"/>
        <v>8</v>
      </c>
      <c r="EO17" s="2">
        <f t="shared" si="16"/>
        <v>6</v>
      </c>
      <c r="EP17" s="2">
        <f t="shared" si="16"/>
        <v>6</v>
      </c>
    </row>
    <row r="18" spans="2:146" ht="15">
      <c r="B18" s="32" t="s">
        <v>86</v>
      </c>
      <c r="C18" s="33"/>
      <c r="D18" s="33"/>
      <c r="E18" s="33"/>
      <c r="F18" s="33"/>
      <c r="G18" s="2">
        <f>SUM(H18:R18)</f>
        <v>81903</v>
      </c>
      <c r="H18" s="2">
        <v>1042</v>
      </c>
      <c r="I18" s="2">
        <v>3669</v>
      </c>
      <c r="J18" s="2">
        <v>5174</v>
      </c>
      <c r="K18" s="2">
        <v>4390</v>
      </c>
      <c r="L18" s="2">
        <v>5913</v>
      </c>
      <c r="M18" s="2">
        <v>6281</v>
      </c>
      <c r="N18" s="2">
        <v>8389</v>
      </c>
      <c r="O18" s="2">
        <v>2893</v>
      </c>
      <c r="P18" s="2">
        <v>18814</v>
      </c>
      <c r="Q18" s="2">
        <v>13949</v>
      </c>
      <c r="R18" s="2">
        <v>11389</v>
      </c>
      <c r="S18" s="2">
        <f>SUM(T18:V18)</f>
        <v>16565</v>
      </c>
      <c r="T18" s="2">
        <v>3527</v>
      </c>
      <c r="U18" s="2">
        <v>6166</v>
      </c>
      <c r="V18" s="2">
        <v>6872</v>
      </c>
      <c r="W18" s="2">
        <f>SUM(X18:AJ18)</f>
        <v>57355</v>
      </c>
      <c r="X18" s="2">
        <v>9974</v>
      </c>
      <c r="Y18" s="2">
        <v>8547</v>
      </c>
      <c r="Z18" s="2">
        <v>5204</v>
      </c>
      <c r="AA18" s="2">
        <v>4122</v>
      </c>
      <c r="AB18" s="2">
        <v>2996</v>
      </c>
      <c r="AC18" s="2">
        <v>1040</v>
      </c>
      <c r="AD18" s="2">
        <v>3188</v>
      </c>
      <c r="AE18" s="2">
        <v>1031</v>
      </c>
      <c r="AF18" s="2">
        <v>884</v>
      </c>
      <c r="AG18" s="2">
        <v>3611</v>
      </c>
      <c r="AH18" s="2">
        <v>6509</v>
      </c>
      <c r="AI18" s="2">
        <v>4581</v>
      </c>
      <c r="AJ18" s="2">
        <v>5668</v>
      </c>
      <c r="AK18" s="2">
        <f>SUM(AL18:AT18)</f>
        <v>9787</v>
      </c>
      <c r="AL18" s="2">
        <v>3442</v>
      </c>
      <c r="AM18" s="2">
        <v>1774</v>
      </c>
      <c r="AN18" s="2">
        <v>1062</v>
      </c>
      <c r="AO18" s="2">
        <v>347</v>
      </c>
      <c r="AP18" s="2">
        <v>550</v>
      </c>
      <c r="AQ18" s="2">
        <v>384</v>
      </c>
      <c r="AR18" s="2">
        <v>198</v>
      </c>
      <c r="AS18" s="2">
        <v>1121</v>
      </c>
      <c r="AT18" s="2">
        <v>909</v>
      </c>
      <c r="AU18" s="2">
        <f>SUM(AV18:AX18)</f>
        <v>4551</v>
      </c>
      <c r="AV18" s="2">
        <v>2878</v>
      </c>
      <c r="AW18" s="2">
        <v>1201</v>
      </c>
      <c r="AX18" s="2">
        <v>472</v>
      </c>
      <c r="AY18" s="2">
        <f>SUM(AZ18:BF18)</f>
        <v>16120</v>
      </c>
      <c r="AZ18" s="2">
        <v>7895</v>
      </c>
      <c r="BA18" s="2">
        <v>393</v>
      </c>
      <c r="BB18" s="2">
        <v>1873</v>
      </c>
      <c r="BC18" s="2">
        <v>1698</v>
      </c>
      <c r="BD18" s="2">
        <v>399</v>
      </c>
      <c r="BE18" s="2">
        <v>143</v>
      </c>
      <c r="BF18" s="2">
        <v>3719</v>
      </c>
      <c r="BG18" s="2">
        <f>SUM(BH18:BL18)</f>
        <v>7782</v>
      </c>
      <c r="BH18" s="2">
        <v>4813</v>
      </c>
      <c r="BI18" s="2">
        <v>1269</v>
      </c>
      <c r="BJ18" s="2">
        <v>1368</v>
      </c>
      <c r="BK18" s="2">
        <v>115</v>
      </c>
      <c r="BL18" s="2">
        <v>217</v>
      </c>
      <c r="BM18" s="2">
        <f>SUM(BN18:BT18)</f>
        <v>32520</v>
      </c>
      <c r="BN18" s="2">
        <v>6448</v>
      </c>
      <c r="BO18" s="2">
        <v>631</v>
      </c>
      <c r="BP18" s="2">
        <v>5516</v>
      </c>
      <c r="BQ18" s="2">
        <v>5044</v>
      </c>
      <c r="BR18" s="2">
        <v>7150</v>
      </c>
      <c r="BS18" s="2">
        <v>660</v>
      </c>
      <c r="BT18" s="2">
        <v>7071</v>
      </c>
      <c r="BU18" s="10">
        <f>SUM(BV18:CA18)</f>
        <v>14235</v>
      </c>
      <c r="BV18" s="2">
        <v>3525</v>
      </c>
      <c r="BW18" s="2">
        <v>1149</v>
      </c>
      <c r="BX18" s="2">
        <v>4357</v>
      </c>
      <c r="BY18" s="2">
        <v>2153</v>
      </c>
      <c r="BZ18" s="2">
        <v>2348</v>
      </c>
      <c r="CA18" s="2">
        <v>703</v>
      </c>
      <c r="CB18" s="2">
        <f>SUM(CC18:CG18)</f>
        <v>19832</v>
      </c>
      <c r="CC18" s="2">
        <v>3206</v>
      </c>
      <c r="CD18" s="2">
        <v>2846</v>
      </c>
      <c r="CE18" s="2">
        <v>1322</v>
      </c>
      <c r="CF18" s="2">
        <v>4882</v>
      </c>
      <c r="CG18" s="2">
        <v>7576</v>
      </c>
      <c r="CH18" s="2">
        <f>SUM(CI18:CM18)</f>
        <v>17155</v>
      </c>
      <c r="CI18" s="2">
        <v>4885</v>
      </c>
      <c r="CJ18" s="2">
        <v>1922</v>
      </c>
      <c r="CK18" s="2">
        <v>2655</v>
      </c>
      <c r="CL18" s="2">
        <v>5879</v>
      </c>
      <c r="CM18" s="2">
        <v>1814</v>
      </c>
      <c r="CN18" s="2">
        <f>SUM(CO18:CS18)</f>
        <v>5871</v>
      </c>
      <c r="CO18" s="2">
        <v>2559</v>
      </c>
      <c r="CP18" s="2">
        <v>718</v>
      </c>
      <c r="CQ18" s="2">
        <v>1299</v>
      </c>
      <c r="CR18" s="2">
        <v>573</v>
      </c>
      <c r="CS18" s="2">
        <v>722</v>
      </c>
      <c r="CT18" s="2">
        <f>SUM(CU18:CY18)</f>
        <v>19160</v>
      </c>
      <c r="CU18" s="2">
        <v>7006</v>
      </c>
      <c r="CV18" s="2">
        <v>1612</v>
      </c>
      <c r="CW18" s="2">
        <v>3106</v>
      </c>
      <c r="CX18" s="2">
        <v>3360</v>
      </c>
      <c r="CY18" s="2">
        <v>4076</v>
      </c>
      <c r="CZ18" s="2">
        <f>SUM(DA18:DC18)</f>
        <v>16874</v>
      </c>
      <c r="DA18" s="2">
        <v>9660</v>
      </c>
      <c r="DB18" s="2">
        <v>1733</v>
      </c>
      <c r="DC18" s="2">
        <v>5481</v>
      </c>
      <c r="DD18" s="2">
        <f>SUM(DE18:DH18)</f>
        <v>16589</v>
      </c>
      <c r="DE18" s="2">
        <v>8548</v>
      </c>
      <c r="DF18" s="2">
        <v>3516</v>
      </c>
      <c r="DG18" s="2">
        <v>1775</v>
      </c>
      <c r="DH18" s="2">
        <v>2750</v>
      </c>
      <c r="DI18" s="2">
        <f>SUM(DJ18:DN18)</f>
        <v>1679</v>
      </c>
      <c r="DJ18" s="2">
        <v>424</v>
      </c>
      <c r="DK18" s="2">
        <v>208</v>
      </c>
      <c r="DL18" s="2">
        <v>344</v>
      </c>
      <c r="DM18" s="2">
        <v>162</v>
      </c>
      <c r="DN18" s="2">
        <v>541</v>
      </c>
      <c r="DO18" s="2">
        <f>SUM(DP18:DR18)</f>
        <v>1952</v>
      </c>
      <c r="DP18" s="2">
        <v>1306</v>
      </c>
      <c r="DQ18" s="2">
        <v>147</v>
      </c>
      <c r="DR18" s="2">
        <v>499</v>
      </c>
      <c r="DS18" s="2">
        <f>SUM(DT18:DW18)</f>
        <v>19146</v>
      </c>
      <c r="DT18" s="2">
        <v>9198</v>
      </c>
      <c r="DU18" s="2">
        <v>4131</v>
      </c>
      <c r="DV18" s="2">
        <v>1595</v>
      </c>
      <c r="DW18" s="2">
        <v>4222</v>
      </c>
      <c r="DX18" s="2">
        <f>SUM(DY18:EI18)</f>
        <v>38508</v>
      </c>
      <c r="DY18" s="2">
        <v>13493</v>
      </c>
      <c r="DZ18" s="2">
        <v>1808</v>
      </c>
      <c r="EA18" s="2">
        <v>9581</v>
      </c>
      <c r="EB18" s="2">
        <v>1829</v>
      </c>
      <c r="EC18" s="2">
        <v>2521</v>
      </c>
      <c r="ED18" s="2">
        <v>1971</v>
      </c>
      <c r="EE18" s="2">
        <v>2222</v>
      </c>
      <c r="EF18" s="2">
        <v>2353</v>
      </c>
      <c r="EG18" s="2">
        <v>734</v>
      </c>
      <c r="EH18" s="2">
        <v>794</v>
      </c>
      <c r="EI18" s="2">
        <v>1202</v>
      </c>
      <c r="EJ18" s="2">
        <f>SUM(EK18:EP18)</f>
        <v>3377</v>
      </c>
      <c r="EK18" s="2">
        <v>1187</v>
      </c>
      <c r="EL18" s="2">
        <v>446</v>
      </c>
      <c r="EM18" s="2">
        <v>574</v>
      </c>
      <c r="EN18" s="2">
        <v>403</v>
      </c>
      <c r="EO18" s="2">
        <v>464</v>
      </c>
      <c r="EP18" s="2">
        <v>303</v>
      </c>
    </row>
    <row r="19" spans="2:146" ht="15">
      <c r="B19" s="35" t="s">
        <v>87</v>
      </c>
      <c r="C19" s="36"/>
      <c r="D19" s="36"/>
      <c r="E19" s="36"/>
      <c r="F19" s="36"/>
      <c r="G19" s="2">
        <f>+H19+I19+J19+K19+L19+M19+N19+O19+P19+Q19+R19</f>
        <v>84066</v>
      </c>
      <c r="H19" s="2">
        <v>1088</v>
      </c>
      <c r="I19" s="2">
        <v>3763</v>
      </c>
      <c r="J19" s="2">
        <v>5401</v>
      </c>
      <c r="K19" s="2">
        <v>4497</v>
      </c>
      <c r="L19" s="2">
        <v>5992</v>
      </c>
      <c r="M19" s="2">
        <v>6369</v>
      </c>
      <c r="N19" s="2">
        <v>8671</v>
      </c>
      <c r="O19" s="2">
        <v>2965</v>
      </c>
      <c r="P19" s="2">
        <v>19455</v>
      </c>
      <c r="Q19" s="2">
        <v>14259</v>
      </c>
      <c r="R19" s="2">
        <v>11606</v>
      </c>
      <c r="S19" s="2">
        <f>+T19+U19+V19</f>
        <v>16839</v>
      </c>
      <c r="T19" s="2">
        <v>3566</v>
      </c>
      <c r="U19" s="2">
        <v>6335</v>
      </c>
      <c r="V19" s="2">
        <v>6938</v>
      </c>
      <c r="W19" s="2">
        <f>+X19+Y19+Z19+AA19+AB19+AC19+AD19+AE19+AF19+AG19+AH19+AI19+AJ19</f>
        <v>58608</v>
      </c>
      <c r="X19" s="2">
        <v>10095</v>
      </c>
      <c r="Y19" s="2">
        <v>8730</v>
      </c>
      <c r="Z19" s="2">
        <v>5287</v>
      </c>
      <c r="AA19" s="2">
        <v>4189</v>
      </c>
      <c r="AB19" s="2">
        <v>3033</v>
      </c>
      <c r="AC19" s="2">
        <v>1063</v>
      </c>
      <c r="AD19" s="2">
        <v>3233</v>
      </c>
      <c r="AE19" s="2">
        <v>1062</v>
      </c>
      <c r="AF19" s="2">
        <v>897</v>
      </c>
      <c r="AG19" s="2">
        <v>3729</v>
      </c>
      <c r="AH19" s="2">
        <v>6651</v>
      </c>
      <c r="AI19" s="2">
        <v>4628</v>
      </c>
      <c r="AJ19" s="2">
        <v>6011</v>
      </c>
      <c r="AK19" s="2">
        <f>+AL19+AM19+AN19+AO19+AP19+AQ19+AR19+AS19+AT19</f>
        <v>9891</v>
      </c>
      <c r="AL19" s="2">
        <v>3479</v>
      </c>
      <c r="AM19" s="2">
        <v>1799</v>
      </c>
      <c r="AN19" s="2">
        <v>1069</v>
      </c>
      <c r="AO19" s="2">
        <v>349</v>
      </c>
      <c r="AP19" s="2">
        <v>551</v>
      </c>
      <c r="AQ19" s="2">
        <v>387</v>
      </c>
      <c r="AR19" s="2">
        <v>201</v>
      </c>
      <c r="AS19" s="2">
        <v>1129</v>
      </c>
      <c r="AT19" s="2">
        <v>927</v>
      </c>
      <c r="AU19" s="2">
        <f>+AV19+AW19+AX19</f>
        <v>4632</v>
      </c>
      <c r="AV19" s="2">
        <v>2917</v>
      </c>
      <c r="AW19" s="2">
        <v>1232</v>
      </c>
      <c r="AX19" s="2">
        <v>483</v>
      </c>
      <c r="AY19" s="2">
        <f>+AZ19+BA19+BB19+BC19+BD19+BE19+BF19</f>
        <v>16348</v>
      </c>
      <c r="AZ19" s="2">
        <v>7998</v>
      </c>
      <c r="BA19" s="2">
        <v>400</v>
      </c>
      <c r="BB19" s="2">
        <v>1894</v>
      </c>
      <c r="BC19" s="2">
        <v>1713</v>
      </c>
      <c r="BD19" s="2">
        <v>412</v>
      </c>
      <c r="BE19" s="2">
        <v>149</v>
      </c>
      <c r="BF19" s="2">
        <v>3782</v>
      </c>
      <c r="BG19" s="2">
        <f>+BH19+BI19+BJ19+BK19+BL19</f>
        <v>7873</v>
      </c>
      <c r="BH19" s="2">
        <v>4861</v>
      </c>
      <c r="BI19" s="2">
        <v>1288</v>
      </c>
      <c r="BJ19" s="2">
        <v>1389</v>
      </c>
      <c r="BK19" s="2">
        <v>116</v>
      </c>
      <c r="BL19" s="2">
        <v>219</v>
      </c>
      <c r="BM19" s="2">
        <f>+BN19+BO19+BP19+BQ19+BR19+BS19+BT19</f>
        <v>33351</v>
      </c>
      <c r="BN19" s="2">
        <v>6689</v>
      </c>
      <c r="BO19" s="2">
        <v>648</v>
      </c>
      <c r="BP19" s="2">
        <v>5639</v>
      </c>
      <c r="BQ19" s="2">
        <v>5123</v>
      </c>
      <c r="BR19" s="2">
        <v>7324</v>
      </c>
      <c r="BS19" s="2">
        <v>664</v>
      </c>
      <c r="BT19" s="2">
        <v>7264</v>
      </c>
      <c r="BU19" s="10">
        <f>+BV19+BW19+BX19+BY19+BZ19+CA19</f>
        <v>14467</v>
      </c>
      <c r="BV19" s="2">
        <v>3579</v>
      </c>
      <c r="BW19" s="2">
        <v>1182</v>
      </c>
      <c r="BX19" s="2">
        <v>4443</v>
      </c>
      <c r="BY19" s="2">
        <v>2174</v>
      </c>
      <c r="BZ19" s="2">
        <v>2369</v>
      </c>
      <c r="CA19" s="2">
        <v>720</v>
      </c>
      <c r="CB19" s="2">
        <f>+CC19+CD19+CE19+CF19+CG19</f>
        <v>20471</v>
      </c>
      <c r="CC19" s="2">
        <v>3363</v>
      </c>
      <c r="CD19" s="2">
        <v>2878</v>
      </c>
      <c r="CE19" s="2">
        <v>1348</v>
      </c>
      <c r="CF19" s="2">
        <v>4997</v>
      </c>
      <c r="CG19" s="2">
        <v>7885</v>
      </c>
      <c r="CH19" s="2">
        <f>+CI19+CJ19+CK19+CL19+CM19</f>
        <v>17381</v>
      </c>
      <c r="CI19" s="2">
        <v>4945</v>
      </c>
      <c r="CJ19" s="2">
        <v>1956</v>
      </c>
      <c r="CK19" s="2">
        <v>2678</v>
      </c>
      <c r="CL19" s="2">
        <v>5946</v>
      </c>
      <c r="CM19" s="2">
        <v>1856</v>
      </c>
      <c r="CN19" s="2">
        <f>+CO19+CP19+CQ19+CR19+CS19</f>
        <v>5939</v>
      </c>
      <c r="CO19" s="2">
        <v>2583</v>
      </c>
      <c r="CP19" s="2">
        <v>722</v>
      </c>
      <c r="CQ19" s="2">
        <v>1318</v>
      </c>
      <c r="CR19" s="2">
        <v>585</v>
      </c>
      <c r="CS19" s="2">
        <v>731</v>
      </c>
      <c r="CT19" s="2">
        <f>+CU19+CV19+CW19+CX19+CY19</f>
        <v>19563</v>
      </c>
      <c r="CU19" s="2">
        <v>7150</v>
      </c>
      <c r="CV19" s="2">
        <v>1633</v>
      </c>
      <c r="CW19" s="2">
        <v>3143</v>
      </c>
      <c r="CX19" s="2">
        <v>3479</v>
      </c>
      <c r="CY19" s="2">
        <v>4158</v>
      </c>
      <c r="CZ19" s="2">
        <f>+DA19+DB19+DC19</f>
        <v>17148</v>
      </c>
      <c r="DA19" s="2">
        <v>9811</v>
      </c>
      <c r="DB19" s="2">
        <v>1752</v>
      </c>
      <c r="DC19" s="2">
        <v>5585</v>
      </c>
      <c r="DD19" s="2">
        <f>+DE19+DF19+DG19+DH19</f>
        <v>17188</v>
      </c>
      <c r="DE19" s="2">
        <v>8898</v>
      </c>
      <c r="DF19" s="2">
        <v>3601</v>
      </c>
      <c r="DG19" s="2">
        <v>1873</v>
      </c>
      <c r="DH19" s="2">
        <v>2816</v>
      </c>
      <c r="DI19" s="2">
        <f>+DJ19+DK19+DL19+DM19+DN19</f>
        <v>1705</v>
      </c>
      <c r="DJ19" s="2">
        <v>428</v>
      </c>
      <c r="DK19" s="2">
        <v>208</v>
      </c>
      <c r="DL19" s="2">
        <v>353</v>
      </c>
      <c r="DM19" s="2">
        <v>163</v>
      </c>
      <c r="DN19" s="2">
        <v>553</v>
      </c>
      <c r="DO19" s="2">
        <f>+DP19+DQ19+DR19</f>
        <v>1988</v>
      </c>
      <c r="DP19" s="2">
        <v>1335</v>
      </c>
      <c r="DQ19" s="2">
        <v>149</v>
      </c>
      <c r="DR19" s="2">
        <v>504</v>
      </c>
      <c r="DS19" s="2">
        <f>+DT19+DU19+DV19+DW19</f>
        <v>19510</v>
      </c>
      <c r="DT19" s="2">
        <v>9343</v>
      </c>
      <c r="DU19" s="2">
        <v>4210</v>
      </c>
      <c r="DV19" s="2">
        <v>1604</v>
      </c>
      <c r="DW19" s="2">
        <v>4353</v>
      </c>
      <c r="DX19" s="2">
        <f>+DY19+DZ19+EA19+EB19+EC19+ED19+EE19+EF19+EG19+EH19+EI19</f>
        <v>38881</v>
      </c>
      <c r="DY19" s="2">
        <v>13625</v>
      </c>
      <c r="DZ19" s="2">
        <v>1835</v>
      </c>
      <c r="EA19" s="2">
        <v>9685</v>
      </c>
      <c r="EB19" s="2">
        <v>1841</v>
      </c>
      <c r="EC19" s="2">
        <v>2541</v>
      </c>
      <c r="ED19" s="2">
        <v>1984</v>
      </c>
      <c r="EE19" s="2">
        <v>2238</v>
      </c>
      <c r="EF19" s="2">
        <v>2384</v>
      </c>
      <c r="EG19" s="2">
        <v>738</v>
      </c>
      <c r="EH19" s="2">
        <v>800</v>
      </c>
      <c r="EI19" s="2">
        <v>1210</v>
      </c>
      <c r="EJ19" s="2">
        <f>+EK19+EL19+EM19+EN19+EO19+EP19</f>
        <v>3431</v>
      </c>
      <c r="EK19" s="2">
        <v>1210</v>
      </c>
      <c r="EL19" s="2">
        <v>450</v>
      </c>
      <c r="EM19" s="2">
        <v>581</v>
      </c>
      <c r="EN19" s="2">
        <v>411</v>
      </c>
      <c r="EO19" s="2">
        <v>470</v>
      </c>
      <c r="EP19" s="2">
        <v>309</v>
      </c>
    </row>
    <row r="20" spans="2:146" ht="15">
      <c r="B20" s="1"/>
      <c r="C20" s="1"/>
      <c r="D20" s="1"/>
      <c r="E20" s="1"/>
      <c r="F20" s="1"/>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18"/>
      <c r="BV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5"/>
      <c r="DD20" s="5"/>
      <c r="DE20" s="5"/>
      <c r="DF20" s="5"/>
      <c r="DG20" s="5"/>
      <c r="DH20" s="5"/>
      <c r="DI20" s="5"/>
      <c r="DJ20" s="5"/>
      <c r="DK20" s="5"/>
      <c r="DL20" s="5"/>
      <c r="DM20" s="5"/>
      <c r="DN20" s="5"/>
      <c r="DO20" s="5"/>
      <c r="DP20" s="5"/>
      <c r="DQ20" s="5"/>
      <c r="DR20" s="5"/>
      <c r="DS20" s="5"/>
      <c r="DT20" s="5"/>
      <c r="DU20" s="5"/>
      <c r="DV20" s="5"/>
      <c r="DW20" s="5"/>
      <c r="DX20" s="5"/>
      <c r="DY20" s="5"/>
      <c r="DZ20" s="5"/>
      <c r="EJ20" s="5"/>
      <c r="EK20" s="5"/>
      <c r="EL20" s="5"/>
      <c r="EM20" s="5"/>
      <c r="EN20" s="5"/>
      <c r="EO20" s="5"/>
      <c r="EP20" s="5"/>
    </row>
    <row r="21" spans="2:146" ht="15">
      <c r="B21" s="32" t="s">
        <v>88</v>
      </c>
      <c r="C21" s="33"/>
      <c r="D21" s="33"/>
      <c r="E21" s="33"/>
      <c r="F21" s="33"/>
      <c r="G21" s="2">
        <f>+G22+G23+G24</f>
        <v>10304</v>
      </c>
      <c r="H21" s="2">
        <f aca="true" t="shared" si="17" ref="H21:BS21">+H22+H23+H24</f>
        <v>32</v>
      </c>
      <c r="I21" s="2">
        <f t="shared" si="17"/>
        <v>629</v>
      </c>
      <c r="J21" s="2">
        <f t="shared" si="17"/>
        <v>999</v>
      </c>
      <c r="K21" s="2">
        <f t="shared" si="17"/>
        <v>503</v>
      </c>
      <c r="L21" s="2">
        <f t="shared" si="17"/>
        <v>373</v>
      </c>
      <c r="M21" s="2">
        <f t="shared" si="17"/>
        <v>258</v>
      </c>
      <c r="N21" s="2">
        <f t="shared" si="17"/>
        <v>2155</v>
      </c>
      <c r="O21" s="2">
        <f t="shared" si="17"/>
        <v>117</v>
      </c>
      <c r="P21" s="2">
        <f t="shared" si="17"/>
        <v>2612</v>
      </c>
      <c r="Q21" s="2">
        <f t="shared" si="17"/>
        <v>1330</v>
      </c>
      <c r="R21" s="2">
        <f t="shared" si="17"/>
        <v>1296</v>
      </c>
      <c r="S21" s="2">
        <f t="shared" si="17"/>
        <v>1314</v>
      </c>
      <c r="T21" s="2">
        <f t="shared" si="17"/>
        <v>344</v>
      </c>
      <c r="U21" s="2">
        <f t="shared" si="17"/>
        <v>598</v>
      </c>
      <c r="V21" s="2">
        <f t="shared" si="17"/>
        <v>372</v>
      </c>
      <c r="W21" s="2">
        <f t="shared" si="17"/>
        <v>5816</v>
      </c>
      <c r="X21" s="2">
        <f t="shared" si="17"/>
        <v>855</v>
      </c>
      <c r="Y21" s="2">
        <f t="shared" si="17"/>
        <v>762</v>
      </c>
      <c r="Z21" s="2">
        <f t="shared" si="17"/>
        <v>706</v>
      </c>
      <c r="AA21" s="2">
        <f t="shared" si="17"/>
        <v>314</v>
      </c>
      <c r="AB21" s="2">
        <f t="shared" si="17"/>
        <v>153</v>
      </c>
      <c r="AC21" s="2">
        <f t="shared" si="17"/>
        <v>119</v>
      </c>
      <c r="AD21" s="2">
        <f t="shared" si="17"/>
        <v>418</v>
      </c>
      <c r="AE21" s="2">
        <f t="shared" si="17"/>
        <v>80</v>
      </c>
      <c r="AF21" s="2">
        <f t="shared" si="17"/>
        <v>114</v>
      </c>
      <c r="AG21" s="2">
        <f t="shared" si="17"/>
        <v>237</v>
      </c>
      <c r="AH21" s="2">
        <f t="shared" si="17"/>
        <v>670</v>
      </c>
      <c r="AI21" s="2">
        <f t="shared" si="17"/>
        <v>184</v>
      </c>
      <c r="AJ21" s="2">
        <f t="shared" si="17"/>
        <v>1204</v>
      </c>
      <c r="AK21" s="2">
        <f t="shared" si="17"/>
        <v>899</v>
      </c>
      <c r="AL21" s="2">
        <f t="shared" si="17"/>
        <v>229</v>
      </c>
      <c r="AM21" s="2">
        <f t="shared" si="17"/>
        <v>182</v>
      </c>
      <c r="AN21" s="2">
        <f t="shared" si="17"/>
        <v>69</v>
      </c>
      <c r="AO21" s="2">
        <f t="shared" si="17"/>
        <v>22</v>
      </c>
      <c r="AP21" s="2">
        <f t="shared" si="17"/>
        <v>62</v>
      </c>
      <c r="AQ21" s="2">
        <f t="shared" si="17"/>
        <v>42</v>
      </c>
      <c r="AR21" s="2">
        <f t="shared" si="17"/>
        <v>11</v>
      </c>
      <c r="AS21" s="2">
        <f t="shared" si="17"/>
        <v>144</v>
      </c>
      <c r="AT21" s="2">
        <f t="shared" si="17"/>
        <v>138</v>
      </c>
      <c r="AU21" s="2">
        <f t="shared" si="17"/>
        <v>358</v>
      </c>
      <c r="AV21" s="2">
        <f t="shared" si="17"/>
        <v>181</v>
      </c>
      <c r="AW21" s="2">
        <f t="shared" si="17"/>
        <v>140</v>
      </c>
      <c r="AX21" s="2">
        <f t="shared" si="17"/>
        <v>37</v>
      </c>
      <c r="AY21" s="2">
        <f t="shared" si="17"/>
        <v>1900</v>
      </c>
      <c r="AZ21" s="2">
        <f t="shared" si="17"/>
        <v>816</v>
      </c>
      <c r="BA21" s="2">
        <f t="shared" si="17"/>
        <v>56</v>
      </c>
      <c r="BB21" s="2">
        <f t="shared" si="17"/>
        <v>186</v>
      </c>
      <c r="BC21" s="2">
        <f t="shared" si="17"/>
        <v>205</v>
      </c>
      <c r="BD21" s="2">
        <f t="shared" si="17"/>
        <v>41</v>
      </c>
      <c r="BE21" s="2">
        <f t="shared" si="17"/>
        <v>38</v>
      </c>
      <c r="BF21" s="2">
        <f t="shared" si="17"/>
        <v>558</v>
      </c>
      <c r="BG21" s="2">
        <f t="shared" si="17"/>
        <v>653</v>
      </c>
      <c r="BH21" s="2">
        <f t="shared" si="17"/>
        <v>255</v>
      </c>
      <c r="BI21" s="2">
        <f t="shared" si="17"/>
        <v>124</v>
      </c>
      <c r="BJ21" s="2">
        <f t="shared" si="17"/>
        <v>233</v>
      </c>
      <c r="BK21" s="2">
        <f t="shared" si="17"/>
        <v>17</v>
      </c>
      <c r="BL21" s="2">
        <f t="shared" si="17"/>
        <v>24</v>
      </c>
      <c r="BM21" s="2">
        <f t="shared" si="17"/>
        <v>3083</v>
      </c>
      <c r="BN21" s="2">
        <f t="shared" si="17"/>
        <v>406</v>
      </c>
      <c r="BO21" s="2">
        <f t="shared" si="17"/>
        <v>78</v>
      </c>
      <c r="BP21" s="2">
        <f t="shared" si="17"/>
        <v>601</v>
      </c>
      <c r="BQ21" s="2">
        <f t="shared" si="17"/>
        <v>259</v>
      </c>
      <c r="BR21" s="2">
        <f t="shared" si="17"/>
        <v>542</v>
      </c>
      <c r="BS21" s="2">
        <f t="shared" si="17"/>
        <v>71</v>
      </c>
      <c r="BT21" s="2">
        <f aca="true" t="shared" si="18" ref="BT21:EE21">+BT22+BT23+BT24</f>
        <v>1126</v>
      </c>
      <c r="BU21" s="2">
        <f t="shared" si="18"/>
        <v>1008</v>
      </c>
      <c r="BV21" s="2">
        <f t="shared" si="18"/>
        <v>167</v>
      </c>
      <c r="BW21" s="2">
        <f t="shared" si="18"/>
        <v>175</v>
      </c>
      <c r="BX21" s="2">
        <f t="shared" si="18"/>
        <v>235</v>
      </c>
      <c r="BY21" s="2">
        <f t="shared" si="18"/>
        <v>183</v>
      </c>
      <c r="BZ21" s="2">
        <f t="shared" si="18"/>
        <v>177</v>
      </c>
      <c r="CA21" s="2">
        <f t="shared" si="18"/>
        <v>71</v>
      </c>
      <c r="CB21" s="2">
        <f t="shared" si="18"/>
        <v>3098</v>
      </c>
      <c r="CC21" s="2">
        <f t="shared" si="18"/>
        <v>344</v>
      </c>
      <c r="CD21" s="2">
        <f t="shared" si="18"/>
        <v>356</v>
      </c>
      <c r="CE21" s="2">
        <f t="shared" si="18"/>
        <v>231</v>
      </c>
      <c r="CF21" s="2">
        <f t="shared" si="18"/>
        <v>715</v>
      </c>
      <c r="CG21" s="2">
        <f t="shared" si="18"/>
        <v>1452</v>
      </c>
      <c r="CH21" s="2">
        <f t="shared" si="18"/>
        <v>1162</v>
      </c>
      <c r="CI21" s="2">
        <f t="shared" si="18"/>
        <v>243</v>
      </c>
      <c r="CJ21" s="2">
        <f t="shared" si="18"/>
        <v>192</v>
      </c>
      <c r="CK21" s="2">
        <f t="shared" si="18"/>
        <v>219</v>
      </c>
      <c r="CL21" s="2">
        <f t="shared" si="18"/>
        <v>284</v>
      </c>
      <c r="CM21" s="2">
        <f t="shared" si="18"/>
        <v>224</v>
      </c>
      <c r="CN21" s="2">
        <f t="shared" si="18"/>
        <v>676</v>
      </c>
      <c r="CO21" s="2">
        <f t="shared" si="18"/>
        <v>204</v>
      </c>
      <c r="CP21" s="2">
        <f t="shared" si="18"/>
        <v>83</v>
      </c>
      <c r="CQ21" s="2">
        <f t="shared" si="18"/>
        <v>143</v>
      </c>
      <c r="CR21" s="2">
        <f t="shared" si="18"/>
        <v>113</v>
      </c>
      <c r="CS21" s="2">
        <f t="shared" si="18"/>
        <v>133</v>
      </c>
      <c r="CT21" s="2">
        <f t="shared" si="18"/>
        <v>1650</v>
      </c>
      <c r="CU21" s="2">
        <f t="shared" si="18"/>
        <v>310</v>
      </c>
      <c r="CV21" s="2">
        <f t="shared" si="18"/>
        <v>283</v>
      </c>
      <c r="CW21" s="2">
        <f t="shared" si="18"/>
        <v>124</v>
      </c>
      <c r="CX21" s="2">
        <f t="shared" si="18"/>
        <v>684</v>
      </c>
      <c r="CY21" s="2">
        <f t="shared" si="18"/>
        <v>249</v>
      </c>
      <c r="CZ21" s="2">
        <f t="shared" si="18"/>
        <v>1001</v>
      </c>
      <c r="DA21" s="2">
        <f t="shared" si="18"/>
        <v>413</v>
      </c>
      <c r="DB21" s="2">
        <f t="shared" si="18"/>
        <v>194</v>
      </c>
      <c r="DC21" s="2">
        <f t="shared" si="18"/>
        <v>394</v>
      </c>
      <c r="DD21" s="2">
        <f t="shared" si="18"/>
        <v>771</v>
      </c>
      <c r="DE21" s="2">
        <f t="shared" si="18"/>
        <v>355</v>
      </c>
      <c r="DF21" s="2">
        <f t="shared" si="18"/>
        <v>111</v>
      </c>
      <c r="DG21" s="2">
        <f t="shared" si="18"/>
        <v>77</v>
      </c>
      <c r="DH21" s="2">
        <f t="shared" si="18"/>
        <v>228</v>
      </c>
      <c r="DI21" s="2">
        <f t="shared" si="18"/>
        <v>250</v>
      </c>
      <c r="DJ21" s="2">
        <f t="shared" si="18"/>
        <v>44</v>
      </c>
      <c r="DK21" s="2">
        <f t="shared" si="18"/>
        <v>17</v>
      </c>
      <c r="DL21" s="2">
        <f t="shared" si="18"/>
        <v>71</v>
      </c>
      <c r="DM21" s="2">
        <f t="shared" si="18"/>
        <v>24</v>
      </c>
      <c r="DN21" s="2">
        <f t="shared" si="18"/>
        <v>94</v>
      </c>
      <c r="DO21" s="2">
        <f t="shared" si="18"/>
        <v>132</v>
      </c>
      <c r="DP21" s="2">
        <f t="shared" si="18"/>
        <v>94</v>
      </c>
      <c r="DQ21" s="2">
        <f t="shared" si="18"/>
        <v>12</v>
      </c>
      <c r="DR21" s="2">
        <f t="shared" si="18"/>
        <v>26</v>
      </c>
      <c r="DS21" s="2">
        <f t="shared" si="18"/>
        <v>1660</v>
      </c>
      <c r="DT21" s="2">
        <f t="shared" si="18"/>
        <v>461</v>
      </c>
      <c r="DU21" s="2">
        <f t="shared" si="18"/>
        <v>308</v>
      </c>
      <c r="DV21" s="2">
        <f t="shared" si="18"/>
        <v>18</v>
      </c>
      <c r="DW21" s="2">
        <f t="shared" si="18"/>
        <v>873</v>
      </c>
      <c r="DX21" s="2">
        <f t="shared" si="18"/>
        <v>4389</v>
      </c>
      <c r="DY21" s="2">
        <f t="shared" si="18"/>
        <v>1355</v>
      </c>
      <c r="DZ21" s="2">
        <f t="shared" si="18"/>
        <v>172</v>
      </c>
      <c r="EA21" s="2">
        <f t="shared" si="18"/>
        <v>983</v>
      </c>
      <c r="EB21" s="2">
        <f t="shared" si="18"/>
        <v>199</v>
      </c>
      <c r="EC21" s="2">
        <f t="shared" si="18"/>
        <v>407</v>
      </c>
      <c r="ED21" s="2">
        <f t="shared" si="18"/>
        <v>218</v>
      </c>
      <c r="EE21" s="2">
        <f t="shared" si="18"/>
        <v>392</v>
      </c>
      <c r="EF21" s="2">
        <f aca="true" t="shared" si="19" ref="EF21:EP21">+EF22+EF23+EF24</f>
        <v>342</v>
      </c>
      <c r="EG21" s="2">
        <f t="shared" si="19"/>
        <v>86</v>
      </c>
      <c r="EH21" s="2">
        <f t="shared" si="19"/>
        <v>107</v>
      </c>
      <c r="EI21" s="2">
        <f t="shared" si="19"/>
        <v>128</v>
      </c>
      <c r="EJ21" s="2">
        <f t="shared" si="19"/>
        <v>374</v>
      </c>
      <c r="EK21" s="2">
        <f t="shared" si="19"/>
        <v>122</v>
      </c>
      <c r="EL21" s="2">
        <f t="shared" si="19"/>
        <v>37</v>
      </c>
      <c r="EM21" s="2">
        <f t="shared" si="19"/>
        <v>90</v>
      </c>
      <c r="EN21" s="2">
        <f t="shared" si="19"/>
        <v>56</v>
      </c>
      <c r="EO21" s="2">
        <f t="shared" si="19"/>
        <v>51</v>
      </c>
      <c r="EP21" s="2">
        <f t="shared" si="19"/>
        <v>18</v>
      </c>
    </row>
    <row r="22" spans="2:146" ht="15">
      <c r="B22" s="32" t="s">
        <v>89</v>
      </c>
      <c r="C22" s="33"/>
      <c r="D22" s="33"/>
      <c r="E22" s="33"/>
      <c r="F22" s="33"/>
      <c r="G22" s="2">
        <f>SUM(H22:R22)</f>
        <v>6146</v>
      </c>
      <c r="H22" s="2">
        <v>22</v>
      </c>
      <c r="I22" s="2">
        <v>337</v>
      </c>
      <c r="J22" s="2">
        <v>641</v>
      </c>
      <c r="K22" s="2">
        <v>326</v>
      </c>
      <c r="L22" s="2">
        <v>261</v>
      </c>
      <c r="M22" s="2">
        <v>148</v>
      </c>
      <c r="N22" s="2">
        <v>1230</v>
      </c>
      <c r="O22" s="2">
        <v>68</v>
      </c>
      <c r="P22" s="2">
        <v>1500</v>
      </c>
      <c r="Q22" s="2">
        <v>820</v>
      </c>
      <c r="R22" s="2">
        <v>793</v>
      </c>
      <c r="S22" s="2">
        <f>SUM(T22:V22)</f>
        <v>804</v>
      </c>
      <c r="T22" s="2">
        <v>196</v>
      </c>
      <c r="U22" s="2">
        <v>390</v>
      </c>
      <c r="V22" s="2">
        <v>218</v>
      </c>
      <c r="W22" s="2">
        <f>SUM(X22:AJ22)</f>
        <v>3579</v>
      </c>
      <c r="X22" s="2">
        <v>530</v>
      </c>
      <c r="Y22" s="2">
        <v>489</v>
      </c>
      <c r="Z22" s="2">
        <v>389</v>
      </c>
      <c r="AA22" s="2">
        <v>180</v>
      </c>
      <c r="AB22" s="2">
        <v>94</v>
      </c>
      <c r="AC22" s="2">
        <v>104</v>
      </c>
      <c r="AD22" s="2">
        <v>278</v>
      </c>
      <c r="AE22" s="2">
        <v>61</v>
      </c>
      <c r="AF22" s="2">
        <v>92</v>
      </c>
      <c r="AG22" s="2">
        <v>161</v>
      </c>
      <c r="AH22" s="2">
        <v>362</v>
      </c>
      <c r="AI22" s="2">
        <v>119</v>
      </c>
      <c r="AJ22" s="2">
        <v>720</v>
      </c>
      <c r="AK22" s="2">
        <f>SUM(AL22:AT22)</f>
        <v>739</v>
      </c>
      <c r="AL22" s="2">
        <v>186</v>
      </c>
      <c r="AM22" s="2">
        <v>150</v>
      </c>
      <c r="AN22" s="2">
        <v>51</v>
      </c>
      <c r="AO22" s="2">
        <v>16</v>
      </c>
      <c r="AP22" s="2">
        <v>59</v>
      </c>
      <c r="AQ22" s="2">
        <v>34</v>
      </c>
      <c r="AR22" s="2">
        <v>11</v>
      </c>
      <c r="AS22" s="2">
        <v>111</v>
      </c>
      <c r="AT22" s="2">
        <v>121</v>
      </c>
      <c r="AU22" s="2">
        <f>SUM(AV22:AX22)</f>
        <v>275</v>
      </c>
      <c r="AV22" s="2">
        <v>144</v>
      </c>
      <c r="AW22" s="2">
        <v>102</v>
      </c>
      <c r="AX22" s="2">
        <v>29</v>
      </c>
      <c r="AY22" s="2">
        <f>SUM(AZ22:BF22)</f>
        <v>1365</v>
      </c>
      <c r="AZ22" s="2">
        <v>558</v>
      </c>
      <c r="BA22" s="2">
        <v>47</v>
      </c>
      <c r="BB22" s="2">
        <v>149</v>
      </c>
      <c r="BC22" s="2">
        <v>165</v>
      </c>
      <c r="BD22" s="2">
        <v>30</v>
      </c>
      <c r="BE22" s="2">
        <v>34</v>
      </c>
      <c r="BF22" s="2">
        <v>382</v>
      </c>
      <c r="BG22" s="2">
        <f>SUM(BH22:BL22)</f>
        <v>481</v>
      </c>
      <c r="BH22" s="2">
        <v>185</v>
      </c>
      <c r="BI22" s="2">
        <v>90</v>
      </c>
      <c r="BJ22" s="2">
        <v>169</v>
      </c>
      <c r="BK22" s="2">
        <v>13</v>
      </c>
      <c r="BL22" s="2">
        <v>24</v>
      </c>
      <c r="BM22" s="2">
        <f>SUM(BN22:BT22)</f>
        <v>1964</v>
      </c>
      <c r="BN22" s="2">
        <v>290</v>
      </c>
      <c r="BO22" s="2">
        <v>54</v>
      </c>
      <c r="BP22" s="2">
        <v>344</v>
      </c>
      <c r="BQ22" s="2">
        <v>155</v>
      </c>
      <c r="BR22" s="2">
        <v>298</v>
      </c>
      <c r="BS22" s="2">
        <v>52</v>
      </c>
      <c r="BT22" s="2">
        <v>771</v>
      </c>
      <c r="BU22" s="10">
        <f>SUM(BV22:CA22)</f>
        <v>551</v>
      </c>
      <c r="BV22" s="2">
        <v>108</v>
      </c>
      <c r="BW22" s="2">
        <v>110</v>
      </c>
      <c r="BX22" s="2">
        <v>117</v>
      </c>
      <c r="BY22" s="2">
        <v>85</v>
      </c>
      <c r="BZ22" s="2">
        <v>102</v>
      </c>
      <c r="CA22" s="2">
        <v>29</v>
      </c>
      <c r="CB22" s="2">
        <f>SUM(CC22:CG22)</f>
        <v>1833</v>
      </c>
      <c r="CC22" s="2">
        <v>187</v>
      </c>
      <c r="CD22" s="2">
        <v>228</v>
      </c>
      <c r="CE22" s="2">
        <v>153</v>
      </c>
      <c r="CF22" s="2">
        <v>362</v>
      </c>
      <c r="CG22" s="2">
        <v>903</v>
      </c>
      <c r="CH22" s="2">
        <f>SUM(CI22:CM22)</f>
        <v>812</v>
      </c>
      <c r="CI22" s="2">
        <v>160</v>
      </c>
      <c r="CJ22" s="2">
        <v>143</v>
      </c>
      <c r="CK22" s="2">
        <v>147</v>
      </c>
      <c r="CL22" s="2">
        <v>189</v>
      </c>
      <c r="CM22" s="2">
        <v>173</v>
      </c>
      <c r="CN22" s="2">
        <f>SUM(CO22:CS22)</f>
        <v>561</v>
      </c>
      <c r="CO22" s="2">
        <v>168</v>
      </c>
      <c r="CP22" s="2">
        <v>74</v>
      </c>
      <c r="CQ22" s="2">
        <v>111</v>
      </c>
      <c r="CR22" s="2">
        <v>90</v>
      </c>
      <c r="CS22" s="2">
        <v>118</v>
      </c>
      <c r="CT22" s="2">
        <f>SUM(CU22:CY22)</f>
        <v>1126</v>
      </c>
      <c r="CU22" s="2">
        <v>201</v>
      </c>
      <c r="CV22" s="2">
        <v>186</v>
      </c>
      <c r="CW22" s="2">
        <v>92</v>
      </c>
      <c r="CX22" s="2">
        <v>476</v>
      </c>
      <c r="CY22" s="2">
        <v>171</v>
      </c>
      <c r="CZ22" s="2">
        <f>SUM(DA22:DC22)</f>
        <v>606</v>
      </c>
      <c r="DA22" s="2">
        <v>255</v>
      </c>
      <c r="DB22" s="2">
        <v>138</v>
      </c>
      <c r="DC22" s="2">
        <v>213</v>
      </c>
      <c r="DD22" s="2">
        <f>SUM(DE22:DH22)</f>
        <v>479</v>
      </c>
      <c r="DE22" s="2">
        <v>241</v>
      </c>
      <c r="DF22" s="2">
        <v>62</v>
      </c>
      <c r="DG22" s="2">
        <v>45</v>
      </c>
      <c r="DH22" s="2">
        <v>131</v>
      </c>
      <c r="DI22" s="2">
        <f>SUM(DJ22:DN22)</f>
        <v>217</v>
      </c>
      <c r="DJ22" s="2">
        <v>42</v>
      </c>
      <c r="DK22" s="2">
        <v>13</v>
      </c>
      <c r="DL22" s="2">
        <v>63</v>
      </c>
      <c r="DM22" s="2">
        <v>22</v>
      </c>
      <c r="DN22" s="2">
        <v>77</v>
      </c>
      <c r="DO22" s="2">
        <f>SUM(DP22:DR22)</f>
        <v>96</v>
      </c>
      <c r="DP22" s="6">
        <v>72</v>
      </c>
      <c r="DQ22" s="2">
        <v>8</v>
      </c>
      <c r="DR22" s="2">
        <v>16</v>
      </c>
      <c r="DS22" s="2">
        <f>SUM(DT22:DW22)</f>
        <v>1039</v>
      </c>
      <c r="DT22" s="2">
        <v>275</v>
      </c>
      <c r="DU22" s="2">
        <v>200</v>
      </c>
      <c r="DV22" s="2">
        <v>7</v>
      </c>
      <c r="DW22" s="2">
        <v>557</v>
      </c>
      <c r="DX22" s="2">
        <f>SUM(DY22:EI22)</f>
        <v>3442</v>
      </c>
      <c r="DY22" s="2">
        <v>1055</v>
      </c>
      <c r="DZ22" s="2">
        <v>127</v>
      </c>
      <c r="EA22" s="2">
        <v>736</v>
      </c>
      <c r="EB22" s="2">
        <v>171</v>
      </c>
      <c r="EC22" s="2">
        <v>328</v>
      </c>
      <c r="ED22" s="2">
        <v>187</v>
      </c>
      <c r="EE22" s="2">
        <v>309</v>
      </c>
      <c r="EF22" s="2">
        <v>275</v>
      </c>
      <c r="EG22" s="2">
        <v>68</v>
      </c>
      <c r="EH22" s="2">
        <v>80</v>
      </c>
      <c r="EI22" s="2">
        <v>106</v>
      </c>
      <c r="EJ22" s="2">
        <f>SUM(EK22:EP22)</f>
        <v>310</v>
      </c>
      <c r="EK22" s="2">
        <v>94</v>
      </c>
      <c r="EL22" s="2">
        <v>31</v>
      </c>
      <c r="EM22" s="2">
        <v>77</v>
      </c>
      <c r="EN22" s="2">
        <v>42</v>
      </c>
      <c r="EO22" s="2">
        <v>50</v>
      </c>
      <c r="EP22" s="2">
        <v>16</v>
      </c>
    </row>
    <row r="23" spans="2:146" ht="15">
      <c r="B23" s="32" t="s">
        <v>90</v>
      </c>
      <c r="C23" s="33"/>
      <c r="D23" s="33"/>
      <c r="E23" s="33"/>
      <c r="F23" s="33"/>
      <c r="G23" s="2">
        <f>SUM(H23:R23)</f>
        <v>2633</v>
      </c>
      <c r="H23" s="2">
        <v>3</v>
      </c>
      <c r="I23" s="2">
        <v>191</v>
      </c>
      <c r="J23" s="2">
        <v>240</v>
      </c>
      <c r="K23" s="2">
        <v>104</v>
      </c>
      <c r="L23" s="2">
        <v>47</v>
      </c>
      <c r="M23" s="2">
        <v>41</v>
      </c>
      <c r="N23" s="2">
        <v>687</v>
      </c>
      <c r="O23" s="2">
        <v>27</v>
      </c>
      <c r="P23" s="2">
        <v>726</v>
      </c>
      <c r="Q23" s="2">
        <v>278</v>
      </c>
      <c r="R23" s="2">
        <v>289</v>
      </c>
      <c r="S23" s="2">
        <f>SUM(T23:V23)</f>
        <v>266</v>
      </c>
      <c r="T23" s="2">
        <v>74</v>
      </c>
      <c r="U23" s="2">
        <v>110</v>
      </c>
      <c r="V23" s="2">
        <v>82</v>
      </c>
      <c r="W23" s="2">
        <f>SUM(X23:AJ23)</f>
        <v>1336</v>
      </c>
      <c r="X23" s="2">
        <v>190</v>
      </c>
      <c r="Y23" s="2">
        <v>144</v>
      </c>
      <c r="Z23" s="2">
        <v>201</v>
      </c>
      <c r="AA23" s="2">
        <v>70</v>
      </c>
      <c r="AB23" s="2">
        <v>31</v>
      </c>
      <c r="AC23" s="2">
        <v>9</v>
      </c>
      <c r="AD23" s="2">
        <v>95</v>
      </c>
      <c r="AE23" s="2">
        <v>10</v>
      </c>
      <c r="AF23" s="2">
        <v>12</v>
      </c>
      <c r="AG23" s="2">
        <v>45</v>
      </c>
      <c r="AH23" s="2">
        <v>194</v>
      </c>
      <c r="AI23" s="2">
        <v>19</v>
      </c>
      <c r="AJ23" s="2">
        <v>316</v>
      </c>
      <c r="AK23" s="2">
        <f>SUM(AL23:AT23)</f>
        <v>81</v>
      </c>
      <c r="AL23" s="2">
        <v>23</v>
      </c>
      <c r="AM23" s="2">
        <v>9</v>
      </c>
      <c r="AN23" s="2">
        <v>9</v>
      </c>
      <c r="AO23" s="2">
        <v>2</v>
      </c>
      <c r="AP23" s="2">
        <v>0</v>
      </c>
      <c r="AQ23" s="2">
        <v>5</v>
      </c>
      <c r="AR23" s="2">
        <v>0</v>
      </c>
      <c r="AS23" s="2">
        <v>23</v>
      </c>
      <c r="AT23" s="2">
        <v>10</v>
      </c>
      <c r="AU23" s="2">
        <f>SUM(AV23:AX23)</f>
        <v>49</v>
      </c>
      <c r="AV23" s="2">
        <v>20</v>
      </c>
      <c r="AW23" s="2">
        <v>24</v>
      </c>
      <c r="AX23" s="2">
        <v>5</v>
      </c>
      <c r="AY23" s="2">
        <f>SUM(AZ23:BF23)</f>
        <v>319</v>
      </c>
      <c r="AZ23" s="2">
        <v>146</v>
      </c>
      <c r="BA23" s="2">
        <v>6</v>
      </c>
      <c r="BB23" s="2">
        <v>24</v>
      </c>
      <c r="BC23" s="2">
        <v>26</v>
      </c>
      <c r="BD23" s="2">
        <v>8</v>
      </c>
      <c r="BE23" s="2">
        <v>1</v>
      </c>
      <c r="BF23" s="2">
        <v>108</v>
      </c>
      <c r="BG23" s="2">
        <f>SUM(BH23:BL23)</f>
        <v>87</v>
      </c>
      <c r="BH23" s="2">
        <v>39</v>
      </c>
      <c r="BI23" s="2">
        <v>13</v>
      </c>
      <c r="BJ23" s="2">
        <v>31</v>
      </c>
      <c r="BK23" s="2">
        <v>4</v>
      </c>
      <c r="BL23" s="2">
        <v>0</v>
      </c>
      <c r="BM23" s="2">
        <f>SUM(BN23:BT23)</f>
        <v>629</v>
      </c>
      <c r="BN23" s="2">
        <v>65</v>
      </c>
      <c r="BO23" s="2">
        <v>14</v>
      </c>
      <c r="BP23" s="2">
        <v>158</v>
      </c>
      <c r="BQ23" s="2">
        <v>42</v>
      </c>
      <c r="BR23" s="2">
        <v>127</v>
      </c>
      <c r="BS23" s="2">
        <v>12</v>
      </c>
      <c r="BT23" s="2">
        <v>211</v>
      </c>
      <c r="BU23" s="10">
        <f>SUM(BV23:CA23)</f>
        <v>248</v>
      </c>
      <c r="BV23" s="2">
        <v>24</v>
      </c>
      <c r="BW23" s="2">
        <v>42</v>
      </c>
      <c r="BX23" s="2">
        <v>64</v>
      </c>
      <c r="BY23" s="2">
        <v>47</v>
      </c>
      <c r="BZ23" s="2">
        <v>50</v>
      </c>
      <c r="CA23" s="2">
        <v>21</v>
      </c>
      <c r="CB23" s="2">
        <f>SUM(CC23:CG23)</f>
        <v>762</v>
      </c>
      <c r="CC23" s="2">
        <v>78</v>
      </c>
      <c r="CD23" s="2">
        <v>63</v>
      </c>
      <c r="CE23" s="2">
        <v>46</v>
      </c>
      <c r="CF23" s="2">
        <v>213</v>
      </c>
      <c r="CG23" s="2">
        <v>362</v>
      </c>
      <c r="CH23" s="2">
        <f>SUM(CI23:CM23)</f>
        <v>176</v>
      </c>
      <c r="CI23" s="2">
        <v>32</v>
      </c>
      <c r="CJ23" s="2">
        <v>26</v>
      </c>
      <c r="CK23" s="2">
        <v>45</v>
      </c>
      <c r="CL23" s="2">
        <v>45</v>
      </c>
      <c r="CM23" s="2">
        <v>28</v>
      </c>
      <c r="CN23" s="2">
        <f>SUM(CO23:CS23)</f>
        <v>61</v>
      </c>
      <c r="CO23" s="2">
        <v>19</v>
      </c>
      <c r="CP23" s="2">
        <v>4</v>
      </c>
      <c r="CQ23" s="2">
        <v>18</v>
      </c>
      <c r="CR23" s="2">
        <v>10</v>
      </c>
      <c r="CS23" s="2">
        <v>10</v>
      </c>
      <c r="CT23" s="2">
        <f>SUM(CU23:CY23)</f>
        <v>314</v>
      </c>
      <c r="CU23" s="2">
        <v>47</v>
      </c>
      <c r="CV23" s="2">
        <v>74</v>
      </c>
      <c r="CW23" s="2">
        <v>14</v>
      </c>
      <c r="CX23" s="2">
        <v>158</v>
      </c>
      <c r="CY23" s="2">
        <v>21</v>
      </c>
      <c r="CZ23" s="2">
        <f>SUM(DA23:DC23)</f>
        <v>179</v>
      </c>
      <c r="DA23" s="2">
        <v>75</v>
      </c>
      <c r="DB23" s="2">
        <v>33</v>
      </c>
      <c r="DC23" s="2">
        <v>71</v>
      </c>
      <c r="DD23" s="2">
        <f>SUM(DE23:DH23)</f>
        <v>151</v>
      </c>
      <c r="DE23" s="2">
        <v>58</v>
      </c>
      <c r="DF23" s="2">
        <v>16</v>
      </c>
      <c r="DG23" s="2">
        <v>16</v>
      </c>
      <c r="DH23" s="2">
        <v>61</v>
      </c>
      <c r="DI23" s="2">
        <f>SUM(DJ23:DN23)</f>
        <v>23</v>
      </c>
      <c r="DJ23" s="2">
        <v>2</v>
      </c>
      <c r="DK23" s="2">
        <v>2</v>
      </c>
      <c r="DL23" s="2">
        <v>6</v>
      </c>
      <c r="DM23" s="2">
        <v>2</v>
      </c>
      <c r="DN23" s="2">
        <v>11</v>
      </c>
      <c r="DO23" s="2">
        <f>SUM(DP23:DR23)</f>
        <v>17</v>
      </c>
      <c r="DP23" s="2">
        <v>11</v>
      </c>
      <c r="DQ23" s="2">
        <v>1</v>
      </c>
      <c r="DR23" s="2">
        <v>5</v>
      </c>
      <c r="DS23" s="2">
        <f>SUM(DT23:DW23)</f>
        <v>402</v>
      </c>
      <c r="DT23" s="2">
        <v>109</v>
      </c>
      <c r="DU23" s="2">
        <v>63</v>
      </c>
      <c r="DV23" s="2">
        <v>1</v>
      </c>
      <c r="DW23" s="2">
        <v>229</v>
      </c>
      <c r="DX23" s="2">
        <f>SUM(DY23:EI23)</f>
        <v>481</v>
      </c>
      <c r="DY23" s="2">
        <v>144</v>
      </c>
      <c r="DZ23" s="2">
        <v>22</v>
      </c>
      <c r="EA23" s="2">
        <v>129</v>
      </c>
      <c r="EB23" s="2">
        <v>14</v>
      </c>
      <c r="EC23" s="2">
        <v>48</v>
      </c>
      <c r="ED23" s="2">
        <v>15</v>
      </c>
      <c r="EE23" s="2">
        <v>42</v>
      </c>
      <c r="EF23" s="2">
        <v>32</v>
      </c>
      <c r="EG23" s="2">
        <v>6</v>
      </c>
      <c r="EH23" s="2">
        <v>19</v>
      </c>
      <c r="EI23" s="2">
        <v>10</v>
      </c>
      <c r="EJ23" s="2">
        <f>SUM(EK23:EP23)</f>
        <v>42</v>
      </c>
      <c r="EK23" s="2">
        <v>18</v>
      </c>
      <c r="EL23" s="2">
        <v>6</v>
      </c>
      <c r="EM23" s="2">
        <v>6</v>
      </c>
      <c r="EN23" s="2">
        <v>12</v>
      </c>
      <c r="EO23" s="2">
        <v>0</v>
      </c>
      <c r="EP23" s="2">
        <v>0</v>
      </c>
    </row>
    <row r="24" spans="2:146" ht="15">
      <c r="B24" s="32" t="s">
        <v>91</v>
      </c>
      <c r="C24" s="33"/>
      <c r="D24" s="33"/>
      <c r="E24" s="33"/>
      <c r="F24" s="33"/>
      <c r="G24" s="2">
        <f>SUM(H24:R24)</f>
        <v>1525</v>
      </c>
      <c r="H24" s="2">
        <v>7</v>
      </c>
      <c r="I24" s="2">
        <v>101</v>
      </c>
      <c r="J24" s="2">
        <v>118</v>
      </c>
      <c r="K24" s="2">
        <v>73</v>
      </c>
      <c r="L24" s="2">
        <v>65</v>
      </c>
      <c r="M24" s="2">
        <v>69</v>
      </c>
      <c r="N24" s="2">
        <v>238</v>
      </c>
      <c r="O24" s="2">
        <v>22</v>
      </c>
      <c r="P24" s="2">
        <v>386</v>
      </c>
      <c r="Q24" s="2">
        <v>232</v>
      </c>
      <c r="R24" s="2">
        <v>214</v>
      </c>
      <c r="S24" s="2">
        <f>SUM(T24:V24)</f>
        <v>244</v>
      </c>
      <c r="T24" s="2">
        <v>74</v>
      </c>
      <c r="U24" s="2">
        <v>98</v>
      </c>
      <c r="V24" s="2">
        <v>72</v>
      </c>
      <c r="W24" s="2">
        <f>SUM(X24:AJ24)</f>
        <v>901</v>
      </c>
      <c r="X24" s="2">
        <v>135</v>
      </c>
      <c r="Y24" s="2">
        <v>129</v>
      </c>
      <c r="Z24" s="2">
        <v>116</v>
      </c>
      <c r="AA24" s="2">
        <v>64</v>
      </c>
      <c r="AB24" s="2">
        <v>28</v>
      </c>
      <c r="AC24" s="2">
        <v>6</v>
      </c>
      <c r="AD24" s="2">
        <v>45</v>
      </c>
      <c r="AE24" s="2">
        <v>9</v>
      </c>
      <c r="AF24" s="2">
        <v>10</v>
      </c>
      <c r="AG24" s="2">
        <v>31</v>
      </c>
      <c r="AH24" s="2">
        <v>114</v>
      </c>
      <c r="AI24" s="2">
        <v>46</v>
      </c>
      <c r="AJ24" s="2">
        <v>168</v>
      </c>
      <c r="AK24" s="2">
        <f>SUM(AL24:AT24)</f>
        <v>79</v>
      </c>
      <c r="AL24" s="2">
        <v>20</v>
      </c>
      <c r="AM24" s="2">
        <v>23</v>
      </c>
      <c r="AN24" s="2">
        <v>9</v>
      </c>
      <c r="AO24" s="2">
        <v>4</v>
      </c>
      <c r="AP24" s="2">
        <v>3</v>
      </c>
      <c r="AQ24" s="2">
        <v>3</v>
      </c>
      <c r="AR24" s="2">
        <v>0</v>
      </c>
      <c r="AS24" s="2">
        <v>10</v>
      </c>
      <c r="AT24" s="2">
        <v>7</v>
      </c>
      <c r="AU24" s="2">
        <f>SUM(AV24:AX24)</f>
        <v>34</v>
      </c>
      <c r="AV24" s="2">
        <v>17</v>
      </c>
      <c r="AW24" s="2">
        <v>14</v>
      </c>
      <c r="AX24" s="2">
        <v>3</v>
      </c>
      <c r="AY24" s="2">
        <f>SUM(AZ24:BF24)</f>
        <v>216</v>
      </c>
      <c r="AZ24" s="2">
        <v>112</v>
      </c>
      <c r="BA24" s="2">
        <v>3</v>
      </c>
      <c r="BB24" s="2">
        <v>13</v>
      </c>
      <c r="BC24" s="2">
        <v>14</v>
      </c>
      <c r="BD24" s="2">
        <v>3</v>
      </c>
      <c r="BE24" s="2">
        <v>3</v>
      </c>
      <c r="BF24" s="2">
        <v>68</v>
      </c>
      <c r="BG24" s="2">
        <f>SUM(BH24:BL24)</f>
        <v>85</v>
      </c>
      <c r="BH24" s="2">
        <v>31</v>
      </c>
      <c r="BI24" s="2">
        <v>21</v>
      </c>
      <c r="BJ24" s="2">
        <v>33</v>
      </c>
      <c r="BK24" s="2">
        <v>0</v>
      </c>
      <c r="BL24" s="2">
        <v>0</v>
      </c>
      <c r="BM24" s="2">
        <f>SUM(BN24:BT24)</f>
        <v>490</v>
      </c>
      <c r="BN24" s="2">
        <v>51</v>
      </c>
      <c r="BO24" s="2">
        <v>10</v>
      </c>
      <c r="BP24" s="2">
        <v>99</v>
      </c>
      <c r="BQ24" s="2">
        <v>62</v>
      </c>
      <c r="BR24" s="2">
        <v>117</v>
      </c>
      <c r="BS24" s="2">
        <v>7</v>
      </c>
      <c r="BT24" s="2">
        <v>144</v>
      </c>
      <c r="BU24" s="10">
        <f>SUM(BV24:CA24)</f>
        <v>209</v>
      </c>
      <c r="BV24" s="2">
        <v>35</v>
      </c>
      <c r="BW24" s="2">
        <v>23</v>
      </c>
      <c r="BX24" s="2">
        <v>54</v>
      </c>
      <c r="BY24" s="2">
        <v>51</v>
      </c>
      <c r="BZ24" s="2">
        <v>25</v>
      </c>
      <c r="CA24" s="2">
        <v>21</v>
      </c>
      <c r="CB24" s="2">
        <f>SUM(CC24:CG24)</f>
        <v>503</v>
      </c>
      <c r="CC24" s="2">
        <v>79</v>
      </c>
      <c r="CD24" s="2">
        <v>65</v>
      </c>
      <c r="CE24" s="2">
        <v>32</v>
      </c>
      <c r="CF24" s="2">
        <v>140</v>
      </c>
      <c r="CG24" s="2">
        <v>187</v>
      </c>
      <c r="CH24" s="2">
        <f>SUM(CI24:CM24)</f>
        <v>174</v>
      </c>
      <c r="CI24" s="2">
        <v>51</v>
      </c>
      <c r="CJ24" s="2">
        <v>23</v>
      </c>
      <c r="CK24" s="2">
        <v>27</v>
      </c>
      <c r="CL24" s="2">
        <v>50</v>
      </c>
      <c r="CM24" s="2">
        <v>23</v>
      </c>
      <c r="CN24" s="2">
        <f>SUM(CO24:CS24)</f>
        <v>54</v>
      </c>
      <c r="CO24" s="2">
        <v>17</v>
      </c>
      <c r="CP24" s="2">
        <v>5</v>
      </c>
      <c r="CQ24" s="2">
        <v>14</v>
      </c>
      <c r="CR24" s="2">
        <v>13</v>
      </c>
      <c r="CS24" s="2">
        <v>5</v>
      </c>
      <c r="CT24" s="2">
        <f>SUM(CU24:CY24)</f>
        <v>210</v>
      </c>
      <c r="CU24" s="2">
        <v>62</v>
      </c>
      <c r="CV24" s="2">
        <v>23</v>
      </c>
      <c r="CW24" s="2">
        <v>18</v>
      </c>
      <c r="CX24" s="2">
        <v>50</v>
      </c>
      <c r="CY24" s="2">
        <v>57</v>
      </c>
      <c r="CZ24" s="2">
        <f>SUM(DA24:DC24)</f>
        <v>216</v>
      </c>
      <c r="DA24" s="2">
        <v>83</v>
      </c>
      <c r="DB24" s="2">
        <v>23</v>
      </c>
      <c r="DC24" s="2">
        <v>110</v>
      </c>
      <c r="DD24" s="2">
        <f>SUM(DE24:DH24)</f>
        <v>141</v>
      </c>
      <c r="DE24" s="2">
        <v>56</v>
      </c>
      <c r="DF24" s="2">
        <v>33</v>
      </c>
      <c r="DG24" s="2">
        <v>16</v>
      </c>
      <c r="DH24" s="2">
        <v>36</v>
      </c>
      <c r="DI24" s="2">
        <f>SUM(DJ24:DN24)</f>
        <v>10</v>
      </c>
      <c r="DJ24" s="2">
        <v>0</v>
      </c>
      <c r="DK24" s="2">
        <v>2</v>
      </c>
      <c r="DL24" s="2">
        <v>2</v>
      </c>
      <c r="DM24" s="2">
        <v>0</v>
      </c>
      <c r="DN24" s="2">
        <v>6</v>
      </c>
      <c r="DO24" s="2">
        <f>SUM(DP24:DR24)</f>
        <v>19</v>
      </c>
      <c r="DP24" s="2">
        <v>11</v>
      </c>
      <c r="DQ24" s="2">
        <v>3</v>
      </c>
      <c r="DR24" s="2">
        <v>5</v>
      </c>
      <c r="DS24" s="2">
        <f>SUM(DT24:DW24)</f>
        <v>219</v>
      </c>
      <c r="DT24" s="2">
        <v>77</v>
      </c>
      <c r="DU24" s="2">
        <v>45</v>
      </c>
      <c r="DV24" s="2">
        <v>10</v>
      </c>
      <c r="DW24" s="2">
        <v>87</v>
      </c>
      <c r="DX24" s="2">
        <f>SUM(DY24:EI24)</f>
        <v>466</v>
      </c>
      <c r="DY24" s="2">
        <v>156</v>
      </c>
      <c r="DZ24" s="2">
        <v>23</v>
      </c>
      <c r="EA24" s="2">
        <v>118</v>
      </c>
      <c r="EB24" s="2">
        <v>14</v>
      </c>
      <c r="EC24" s="2">
        <v>31</v>
      </c>
      <c r="ED24" s="2">
        <v>16</v>
      </c>
      <c r="EE24" s="2">
        <v>41</v>
      </c>
      <c r="EF24" s="2">
        <v>35</v>
      </c>
      <c r="EG24" s="2">
        <v>12</v>
      </c>
      <c r="EH24" s="2">
        <v>8</v>
      </c>
      <c r="EI24" s="2">
        <v>12</v>
      </c>
      <c r="EJ24" s="2">
        <f>SUM(EK24:EP24)</f>
        <v>22</v>
      </c>
      <c r="EK24" s="2">
        <v>10</v>
      </c>
      <c r="EL24" s="2">
        <v>0</v>
      </c>
      <c r="EM24" s="2">
        <v>7</v>
      </c>
      <c r="EN24" s="2">
        <v>2</v>
      </c>
      <c r="EO24" s="2">
        <v>1</v>
      </c>
      <c r="EP24" s="2">
        <v>2</v>
      </c>
    </row>
    <row r="25" spans="2:146" ht="15">
      <c r="B25" s="42" t="s">
        <v>432</v>
      </c>
      <c r="C25" s="42"/>
      <c r="D25" s="42"/>
      <c r="E25" s="42"/>
      <c r="F25" s="42"/>
      <c r="G25" s="42"/>
      <c r="H25" s="42"/>
      <c r="I25" s="42"/>
      <c r="J25" s="42"/>
      <c r="K25" s="42"/>
      <c r="L25" s="42"/>
      <c r="M25" s="42"/>
      <c r="N25" s="42"/>
      <c r="O25" s="42"/>
      <c r="P25" s="42"/>
      <c r="Q25" s="42"/>
      <c r="R25" s="42"/>
      <c r="S25" s="42"/>
      <c r="T25" s="42"/>
      <c r="U25" s="42"/>
      <c r="V25" s="42"/>
      <c r="W25" s="42"/>
      <c r="X25" s="42"/>
      <c r="Y25" s="42"/>
      <c r="Z25" s="42"/>
      <c r="AA25" s="42"/>
      <c r="AB25" s="42"/>
      <c r="AC25" s="42"/>
      <c r="AD25" s="42"/>
      <c r="AE25" s="42"/>
      <c r="AF25" s="42"/>
      <c r="AG25" s="42"/>
      <c r="AH25" s="42"/>
      <c r="AI25" s="42"/>
      <c r="AJ25" s="42"/>
      <c r="AK25" s="42"/>
      <c r="AL25" s="42"/>
      <c r="AM25" s="42"/>
      <c r="AN25" s="42"/>
      <c r="AO25" s="42"/>
      <c r="AP25" s="42"/>
      <c r="AQ25" s="42"/>
      <c r="AR25" s="42"/>
      <c r="AS25" s="42"/>
      <c r="AT25" s="42"/>
      <c r="AU25" s="42"/>
      <c r="AV25" s="42"/>
      <c r="AW25" s="42"/>
      <c r="AX25" s="42"/>
      <c r="AY25" s="42"/>
      <c r="AZ25" s="42"/>
      <c r="BA25" s="42"/>
      <c r="BB25" s="42"/>
      <c r="BC25" s="42"/>
      <c r="BD25" s="42"/>
      <c r="BE25" s="42"/>
      <c r="BF25" s="42"/>
      <c r="BG25" s="42"/>
      <c r="BH25" s="42"/>
      <c r="BI25" s="42"/>
      <c r="BJ25" s="42"/>
      <c r="BK25" s="42"/>
      <c r="BL25" s="42"/>
      <c r="BM25" s="42"/>
      <c r="BN25" s="42"/>
      <c r="BO25" s="42"/>
      <c r="BP25" s="42"/>
      <c r="BQ25" s="42"/>
      <c r="BR25" s="42"/>
      <c r="BS25" s="42"/>
      <c r="BT25" s="42"/>
      <c r="BU25" s="42"/>
      <c r="BV25" s="42"/>
      <c r="BW25" s="42"/>
      <c r="BX25" s="42"/>
      <c r="BY25" s="42"/>
      <c r="BZ25" s="42"/>
      <c r="CA25" s="42"/>
      <c r="CB25" s="42"/>
      <c r="CC25" s="42"/>
      <c r="CD25" s="42"/>
      <c r="CE25" s="42"/>
      <c r="CF25" s="42"/>
      <c r="CG25" s="42"/>
      <c r="CH25" s="42"/>
      <c r="CI25" s="42"/>
      <c r="CJ25" s="42"/>
      <c r="CK25" s="42"/>
      <c r="CL25" s="42"/>
      <c r="CM25" s="42"/>
      <c r="CN25" s="42"/>
      <c r="CO25" s="42"/>
      <c r="CP25" s="42"/>
      <c r="CQ25" s="42"/>
      <c r="CR25" s="42"/>
      <c r="CS25" s="42"/>
      <c r="CT25" s="42"/>
      <c r="CU25" s="42"/>
      <c r="CV25" s="42"/>
      <c r="CW25" s="42"/>
      <c r="CX25" s="42"/>
      <c r="CY25" s="42"/>
      <c r="CZ25" s="42"/>
      <c r="DA25" s="42"/>
      <c r="DB25" s="42"/>
      <c r="DC25" s="42"/>
      <c r="DD25" s="42"/>
      <c r="DE25" s="42"/>
      <c r="DF25" s="42"/>
      <c r="DG25" s="42"/>
      <c r="DH25" s="42"/>
      <c r="DI25" s="42"/>
      <c r="DJ25" s="42"/>
      <c r="DK25" s="42"/>
      <c r="DL25" s="42"/>
      <c r="DM25" s="42"/>
      <c r="DN25" s="42"/>
      <c r="DO25" s="42"/>
      <c r="DP25" s="42"/>
      <c r="DQ25" s="42"/>
      <c r="DR25" s="42"/>
      <c r="DS25" s="42"/>
      <c r="DT25" s="42"/>
      <c r="DU25" s="42"/>
      <c r="DV25" s="42"/>
      <c r="DW25" s="42"/>
      <c r="DX25" s="42"/>
      <c r="DY25" s="42"/>
      <c r="DZ25" s="42"/>
      <c r="EA25" s="42"/>
      <c r="EB25" s="42"/>
      <c r="EC25" s="42"/>
      <c r="ED25" s="42"/>
      <c r="EE25" s="42"/>
      <c r="EF25" s="42"/>
      <c r="EG25" s="42"/>
      <c r="EH25" s="42"/>
      <c r="EI25" s="42"/>
      <c r="EJ25" s="42"/>
      <c r="EK25" s="42"/>
      <c r="EL25" s="42"/>
      <c r="EM25" s="42"/>
      <c r="EN25" s="42"/>
      <c r="EO25" s="42"/>
      <c r="EP25" s="42"/>
    </row>
    <row r="30" spans="6:99" ht="15">
      <c r="F30" s="3"/>
      <c r="G30" s="3"/>
      <c r="CU30" s="3"/>
    </row>
    <row r="31" ht="15">
      <c r="CU31" s="3"/>
    </row>
    <row r="32" ht="15">
      <c r="CU32" s="3"/>
    </row>
    <row r="33" ht="15">
      <c r="G33" s="3"/>
    </row>
    <row r="35" ht="12" customHeight="1">
      <c r="A35" s="7" t="s">
        <v>92</v>
      </c>
    </row>
  </sheetData>
  <sheetProtection/>
  <mergeCells count="13">
    <mergeCell ref="B19:F19"/>
    <mergeCell ref="B21:F21"/>
    <mergeCell ref="B22:F22"/>
    <mergeCell ref="B15:F15"/>
    <mergeCell ref="B11:F12"/>
    <mergeCell ref="B14:F14"/>
    <mergeCell ref="G11:EP11"/>
    <mergeCell ref="B10:EP10"/>
    <mergeCell ref="B25:EP25"/>
    <mergeCell ref="B23:F23"/>
    <mergeCell ref="B24:F24"/>
    <mergeCell ref="B17:F17"/>
    <mergeCell ref="B18:F18"/>
  </mergeCells>
  <printOptions/>
  <pageMargins left="0.7" right="0.7" top="0.75" bottom="0.75" header="0.3" footer="0.3"/>
  <pageSetup horizontalDpi="600" verticalDpi="600" orientation="portrait" r:id="rId1"/>
  <ignoredErrors>
    <ignoredError sqref="G18 S18 W18 AK18 AU18 AY18 BG18 BM18 BU18 CB18 CH18 CN18 CT18 CZ18 DD18 DI18 DO18 DS18 DX18 EJ18" formulaRange="1"/>
    <ignoredError sqref="G15" evalError="1"/>
    <ignoredError sqref="BU17 CB17 CH17 CN17 CT17 CZ17 DD17 DI17 DO17 DS17 DX17 EJ17 G17 S17 W17 AK17 AU17 AY17 BG17 BM17 S14 W14 AK14 AU14 BG14 BM14 BU14 CB14 CH14 CN14 CT14 CZ14 DD14 DI14 DO14 DS14 DX14 EJ14 AY14" formula="1"/>
  </ignoredErrors>
</worksheet>
</file>

<file path=xl/worksheets/sheet4.xml><?xml version="1.0" encoding="utf-8"?>
<worksheet xmlns="http://schemas.openxmlformats.org/spreadsheetml/2006/main" xmlns:r="http://schemas.openxmlformats.org/officeDocument/2006/relationships">
  <dimension ref="A10:EB35"/>
  <sheetViews>
    <sheetView showGridLines="0" zoomScalePageLayoutView="0" workbookViewId="0" topLeftCell="A1">
      <selection activeCell="B25" sqref="B25:EB25"/>
    </sheetView>
  </sheetViews>
  <sheetFormatPr defaultColWidth="11.421875" defaultRowHeight="15"/>
  <cols>
    <col min="6" max="6" width="6.00390625" style="0" customWidth="1"/>
  </cols>
  <sheetData>
    <row r="10" spans="2:132" ht="21" customHeight="1">
      <c r="B10" s="44" t="s">
        <v>435</v>
      </c>
      <c r="C10" s="44"/>
      <c r="D10" s="44"/>
      <c r="E10" s="44"/>
      <c r="F10" s="44"/>
      <c r="G10" s="44"/>
      <c r="H10" s="44"/>
      <c r="I10" s="44"/>
      <c r="J10" s="44"/>
      <c r="K10" s="44"/>
      <c r="L10" s="44"/>
      <c r="M10" s="44"/>
      <c r="N10" s="44"/>
      <c r="O10" s="44"/>
      <c r="P10" s="44"/>
      <c r="Q10" s="44"/>
      <c r="R10" s="44"/>
      <c r="S10" s="44"/>
      <c r="T10" s="44"/>
      <c r="U10" s="44"/>
      <c r="V10" s="44"/>
      <c r="W10" s="44"/>
      <c r="X10" s="44"/>
      <c r="Y10" s="44"/>
      <c r="Z10" s="44"/>
      <c r="AA10" s="44"/>
      <c r="AB10" s="44"/>
      <c r="AC10" s="44"/>
      <c r="AD10" s="44"/>
      <c r="AE10" s="44"/>
      <c r="AF10" s="44"/>
      <c r="AG10" s="44"/>
      <c r="AH10" s="44"/>
      <c r="AI10" s="44"/>
      <c r="AJ10" s="44"/>
      <c r="AK10" s="44"/>
      <c r="AL10" s="44"/>
      <c r="AM10" s="44"/>
      <c r="AN10" s="44"/>
      <c r="AO10" s="44"/>
      <c r="AP10" s="44"/>
      <c r="AQ10" s="44"/>
      <c r="AR10" s="44"/>
      <c r="AS10" s="44"/>
      <c r="AT10" s="44"/>
      <c r="AU10" s="44"/>
      <c r="AV10" s="44"/>
      <c r="AW10" s="44"/>
      <c r="AX10" s="44"/>
      <c r="AY10" s="44"/>
      <c r="AZ10" s="44"/>
      <c r="BA10" s="44"/>
      <c r="BB10" s="44"/>
      <c r="BC10" s="44"/>
      <c r="BD10" s="44"/>
      <c r="BE10" s="44"/>
      <c r="BF10" s="44"/>
      <c r="BG10" s="44"/>
      <c r="BH10" s="44"/>
      <c r="BI10" s="44"/>
      <c r="BJ10" s="44"/>
      <c r="BK10" s="44"/>
      <c r="BL10" s="44"/>
      <c r="BM10" s="44"/>
      <c r="BN10" s="44"/>
      <c r="BO10" s="44"/>
      <c r="BP10" s="44"/>
      <c r="BQ10" s="44"/>
      <c r="BR10" s="44"/>
      <c r="BS10" s="44"/>
      <c r="BT10" s="44"/>
      <c r="BU10" s="44"/>
      <c r="BV10" s="44"/>
      <c r="BW10" s="44"/>
      <c r="BX10" s="44"/>
      <c r="BY10" s="44"/>
      <c r="BZ10" s="44"/>
      <c r="CA10" s="44"/>
      <c r="CB10" s="44"/>
      <c r="CC10" s="44"/>
      <c r="CD10" s="44"/>
      <c r="CE10" s="44"/>
      <c r="CF10" s="44"/>
      <c r="CG10" s="44"/>
      <c r="CH10" s="44"/>
      <c r="CI10" s="44"/>
      <c r="CJ10" s="44"/>
      <c r="CK10" s="44"/>
      <c r="CL10" s="44"/>
      <c r="CM10" s="44"/>
      <c r="CN10" s="44"/>
      <c r="CO10" s="44"/>
      <c r="CP10" s="44"/>
      <c r="CQ10" s="44"/>
      <c r="CR10" s="44"/>
      <c r="CS10" s="44"/>
      <c r="CT10" s="44"/>
      <c r="CU10" s="44"/>
      <c r="CV10" s="44"/>
      <c r="CW10" s="44"/>
      <c r="CX10" s="44"/>
      <c r="CY10" s="44"/>
      <c r="CZ10" s="44"/>
      <c r="DA10" s="44"/>
      <c r="DB10" s="44"/>
      <c r="DC10" s="44"/>
      <c r="DD10" s="44"/>
      <c r="DE10" s="44"/>
      <c r="DF10" s="44"/>
      <c r="DG10" s="44"/>
      <c r="DH10" s="44"/>
      <c r="DI10" s="44"/>
      <c r="DJ10" s="44"/>
      <c r="DK10" s="44"/>
      <c r="DL10" s="44"/>
      <c r="DM10" s="44"/>
      <c r="DN10" s="44"/>
      <c r="DO10" s="44"/>
      <c r="DP10" s="44"/>
      <c r="DQ10" s="44"/>
      <c r="DR10" s="44"/>
      <c r="DS10" s="44"/>
      <c r="DT10" s="44"/>
      <c r="DU10" s="44"/>
      <c r="DV10" s="44"/>
      <c r="DW10" s="44"/>
      <c r="DX10" s="44"/>
      <c r="DY10" s="44"/>
      <c r="DZ10" s="44"/>
      <c r="EA10" s="44"/>
      <c r="EB10" s="44"/>
    </row>
    <row r="11" spans="2:132" ht="18.75" customHeight="1">
      <c r="B11" s="37" t="s">
        <v>0</v>
      </c>
      <c r="C11" s="37"/>
      <c r="D11" s="37"/>
      <c r="E11" s="37"/>
      <c r="F11" s="37"/>
      <c r="G11" s="41" t="s">
        <v>430</v>
      </c>
      <c r="H11" s="41"/>
      <c r="I11" s="41"/>
      <c r="J11" s="41"/>
      <c r="K11" s="41"/>
      <c r="L11" s="41"/>
      <c r="M11" s="41"/>
      <c r="N11" s="41"/>
      <c r="O11" s="41"/>
      <c r="P11" s="41"/>
      <c r="Q11" s="41"/>
      <c r="R11" s="41"/>
      <c r="S11" s="41"/>
      <c r="T11" s="41"/>
      <c r="U11" s="41"/>
      <c r="V11" s="41"/>
      <c r="W11" s="41"/>
      <c r="X11" s="41"/>
      <c r="Y11" s="41"/>
      <c r="Z11" s="41"/>
      <c r="AA11" s="41"/>
      <c r="AB11" s="41"/>
      <c r="AC11" s="41"/>
      <c r="AD11" s="41"/>
      <c r="AE11" s="41"/>
      <c r="AF11" s="41"/>
      <c r="AG11" s="41"/>
      <c r="AH11" s="41"/>
      <c r="AI11" s="41"/>
      <c r="AJ11" s="41"/>
      <c r="AK11" s="41"/>
      <c r="AL11" s="41"/>
      <c r="AM11" s="41"/>
      <c r="AN11" s="41"/>
      <c r="AO11" s="41"/>
      <c r="AP11" s="41"/>
      <c r="AQ11" s="41"/>
      <c r="AR11" s="41"/>
      <c r="AS11" s="41"/>
      <c r="AT11" s="41"/>
      <c r="AU11" s="41"/>
      <c r="AV11" s="41"/>
      <c r="AW11" s="41"/>
      <c r="AX11" s="41"/>
      <c r="AY11" s="41"/>
      <c r="AZ11" s="41"/>
      <c r="BA11" s="41"/>
      <c r="BB11" s="41"/>
      <c r="BC11" s="41"/>
      <c r="BD11" s="41"/>
      <c r="BE11" s="41"/>
      <c r="BF11" s="41"/>
      <c r="BG11" s="41"/>
      <c r="BH11" s="41"/>
      <c r="BI11" s="41"/>
      <c r="BJ11" s="41"/>
      <c r="BK11" s="41"/>
      <c r="BL11" s="41"/>
      <c r="BM11" s="41"/>
      <c r="BN11" s="41"/>
      <c r="BO11" s="41"/>
      <c r="BP11" s="41"/>
      <c r="BQ11" s="41"/>
      <c r="BR11" s="41"/>
      <c r="BS11" s="41"/>
      <c r="BT11" s="41"/>
      <c r="BU11" s="41"/>
      <c r="BV11" s="41"/>
      <c r="BW11" s="41"/>
      <c r="BX11" s="41"/>
      <c r="BY11" s="41"/>
      <c r="BZ11" s="41"/>
      <c r="CA11" s="41"/>
      <c r="CB11" s="41"/>
      <c r="CC11" s="41"/>
      <c r="CD11" s="41"/>
      <c r="CE11" s="41"/>
      <c r="CF11" s="41"/>
      <c r="CG11" s="41"/>
      <c r="CH11" s="41"/>
      <c r="CI11" s="41"/>
      <c r="CJ11" s="41"/>
      <c r="CK11" s="41"/>
      <c r="CL11" s="41"/>
      <c r="CM11" s="41"/>
      <c r="CN11" s="41"/>
      <c r="CO11" s="41"/>
      <c r="CP11" s="41"/>
      <c r="CQ11" s="41"/>
      <c r="CR11" s="41"/>
      <c r="CS11" s="41"/>
      <c r="CT11" s="41"/>
      <c r="CU11" s="41"/>
      <c r="CV11" s="41"/>
      <c r="CW11" s="41"/>
      <c r="CX11" s="41"/>
      <c r="CY11" s="41"/>
      <c r="CZ11" s="41"/>
      <c r="DA11" s="41"/>
      <c r="DB11" s="41"/>
      <c r="DC11" s="41"/>
      <c r="DD11" s="41"/>
      <c r="DE11" s="41"/>
      <c r="DF11" s="41"/>
      <c r="DG11" s="41"/>
      <c r="DH11" s="41"/>
      <c r="DI11" s="41"/>
      <c r="DJ11" s="41"/>
      <c r="DK11" s="41"/>
      <c r="DL11" s="41"/>
      <c r="DM11" s="41"/>
      <c r="DN11" s="41"/>
      <c r="DO11" s="41"/>
      <c r="DP11" s="41"/>
      <c r="DQ11" s="41"/>
      <c r="DR11" s="41"/>
      <c r="DS11" s="41"/>
      <c r="DT11" s="41"/>
      <c r="DU11" s="41"/>
      <c r="DV11" s="41"/>
      <c r="DW11" s="41"/>
      <c r="DX11" s="41"/>
      <c r="DY11" s="41"/>
      <c r="DZ11" s="41"/>
      <c r="EA11" s="41"/>
      <c r="EB11" s="41"/>
    </row>
    <row r="12" spans="2:132" ht="31.5">
      <c r="B12" s="38"/>
      <c r="C12" s="38"/>
      <c r="D12" s="38"/>
      <c r="E12" s="38"/>
      <c r="F12" s="38"/>
      <c r="G12" s="28" t="s">
        <v>22</v>
      </c>
      <c r="H12" s="9" t="s">
        <v>22</v>
      </c>
      <c r="I12" s="9" t="s">
        <v>2</v>
      </c>
      <c r="J12" s="9" t="s">
        <v>190</v>
      </c>
      <c r="K12" s="9" t="s">
        <v>104</v>
      </c>
      <c r="L12" s="9" t="s">
        <v>191</v>
      </c>
      <c r="M12" s="9" t="s">
        <v>50</v>
      </c>
      <c r="N12" s="9" t="s">
        <v>167</v>
      </c>
      <c r="O12" s="9" t="s">
        <v>49</v>
      </c>
      <c r="P12" s="9" t="s">
        <v>192</v>
      </c>
      <c r="Q12" s="9" t="s">
        <v>4</v>
      </c>
      <c r="R12" s="9" t="s">
        <v>193</v>
      </c>
      <c r="S12" s="9" t="s">
        <v>194</v>
      </c>
      <c r="T12" s="9" t="s">
        <v>195</v>
      </c>
      <c r="U12" s="9" t="s">
        <v>54</v>
      </c>
      <c r="V12" s="28" t="s">
        <v>23</v>
      </c>
      <c r="W12" s="9" t="s">
        <v>196</v>
      </c>
      <c r="X12" s="9" t="s">
        <v>116</v>
      </c>
      <c r="Y12" s="9" t="s">
        <v>197</v>
      </c>
      <c r="Z12" s="9" t="s">
        <v>198</v>
      </c>
      <c r="AA12" s="9" t="s">
        <v>199</v>
      </c>
      <c r="AB12" s="9" t="s">
        <v>49</v>
      </c>
      <c r="AC12" s="9" t="s">
        <v>50</v>
      </c>
      <c r="AD12" s="9" t="s">
        <v>200</v>
      </c>
      <c r="AE12" s="9" t="s">
        <v>201</v>
      </c>
      <c r="AF12" s="9" t="s">
        <v>202</v>
      </c>
      <c r="AG12" s="9" t="s">
        <v>203</v>
      </c>
      <c r="AH12" s="9" t="s">
        <v>204</v>
      </c>
      <c r="AI12" s="9" t="s">
        <v>205</v>
      </c>
      <c r="AJ12" s="28" t="s">
        <v>24</v>
      </c>
      <c r="AK12" s="9" t="s">
        <v>24</v>
      </c>
      <c r="AL12" s="9" t="s">
        <v>50</v>
      </c>
      <c r="AM12" s="9" t="s">
        <v>2</v>
      </c>
      <c r="AN12" s="9" t="s">
        <v>206</v>
      </c>
      <c r="AO12" s="9" t="s">
        <v>207</v>
      </c>
      <c r="AP12" s="9" t="s">
        <v>208</v>
      </c>
      <c r="AQ12" s="9" t="s">
        <v>209</v>
      </c>
      <c r="AR12" s="9" t="s">
        <v>210</v>
      </c>
      <c r="AS12" s="28" t="s">
        <v>25</v>
      </c>
      <c r="AT12" s="9" t="s">
        <v>25</v>
      </c>
      <c r="AU12" s="9" t="s">
        <v>211</v>
      </c>
      <c r="AV12" s="9" t="s">
        <v>212</v>
      </c>
      <c r="AW12" s="28" t="s">
        <v>26</v>
      </c>
      <c r="AX12" s="9" t="s">
        <v>26</v>
      </c>
      <c r="AY12" s="9" t="s">
        <v>213</v>
      </c>
      <c r="AZ12" s="9" t="s">
        <v>168</v>
      </c>
      <c r="BA12" s="9" t="s">
        <v>50</v>
      </c>
      <c r="BB12" s="9" t="s">
        <v>148</v>
      </c>
      <c r="BC12" s="9" t="s">
        <v>2</v>
      </c>
      <c r="BD12" s="9" t="s">
        <v>214</v>
      </c>
      <c r="BE12" s="9" t="s">
        <v>215</v>
      </c>
      <c r="BF12" s="28" t="s">
        <v>27</v>
      </c>
      <c r="BG12" s="9" t="s">
        <v>27</v>
      </c>
      <c r="BH12" s="9" t="s">
        <v>105</v>
      </c>
      <c r="BI12" s="9" t="s">
        <v>2</v>
      </c>
      <c r="BJ12" s="9" t="s">
        <v>216</v>
      </c>
      <c r="BK12" s="9" t="s">
        <v>164</v>
      </c>
      <c r="BL12" s="9" t="s">
        <v>197</v>
      </c>
      <c r="BM12" s="9" t="s">
        <v>217</v>
      </c>
      <c r="BN12" s="9" t="s">
        <v>218</v>
      </c>
      <c r="BO12" s="28" t="s">
        <v>28</v>
      </c>
      <c r="BP12" s="9" t="s">
        <v>28</v>
      </c>
      <c r="BQ12" s="9" t="s">
        <v>219</v>
      </c>
      <c r="BR12" s="9" t="s">
        <v>68</v>
      </c>
      <c r="BS12" s="9" t="s">
        <v>116</v>
      </c>
      <c r="BT12" s="9" t="s">
        <v>220</v>
      </c>
      <c r="BU12" s="9" t="s">
        <v>221</v>
      </c>
      <c r="BV12" s="9" t="s">
        <v>222</v>
      </c>
      <c r="BW12" s="28" t="s">
        <v>29</v>
      </c>
      <c r="BX12" s="9" t="s">
        <v>166</v>
      </c>
      <c r="BY12" s="9" t="s">
        <v>197</v>
      </c>
      <c r="BZ12" s="9" t="s">
        <v>49</v>
      </c>
      <c r="CA12" s="9" t="s">
        <v>223</v>
      </c>
      <c r="CB12" s="9" t="s">
        <v>224</v>
      </c>
      <c r="CC12" s="28" t="s">
        <v>30</v>
      </c>
      <c r="CD12" s="9" t="s">
        <v>30</v>
      </c>
      <c r="CE12" s="9" t="s">
        <v>225</v>
      </c>
      <c r="CF12" s="9" t="s">
        <v>226</v>
      </c>
      <c r="CG12" s="9" t="s">
        <v>227</v>
      </c>
      <c r="CH12" s="9" t="s">
        <v>228</v>
      </c>
      <c r="CI12" s="28" t="s">
        <v>31</v>
      </c>
      <c r="CJ12" s="9" t="s">
        <v>229</v>
      </c>
      <c r="CK12" s="9" t="s">
        <v>230</v>
      </c>
      <c r="CL12" s="9" t="s">
        <v>231</v>
      </c>
      <c r="CM12" s="9" t="s">
        <v>232</v>
      </c>
      <c r="CN12" s="9" t="s">
        <v>233</v>
      </c>
      <c r="CO12" s="9" t="s">
        <v>234</v>
      </c>
      <c r="CP12" s="9" t="s">
        <v>235</v>
      </c>
      <c r="CQ12" s="9" t="s">
        <v>236</v>
      </c>
      <c r="CR12" s="9" t="s">
        <v>237</v>
      </c>
      <c r="CS12" s="9" t="s">
        <v>238</v>
      </c>
      <c r="CT12" s="9" t="s">
        <v>239</v>
      </c>
      <c r="CU12" s="9" t="s">
        <v>129</v>
      </c>
      <c r="CV12" s="9" t="s">
        <v>240</v>
      </c>
      <c r="CW12" s="28" t="s">
        <v>32</v>
      </c>
      <c r="CX12" s="9" t="s">
        <v>241</v>
      </c>
      <c r="CY12" s="9" t="s">
        <v>242</v>
      </c>
      <c r="CZ12" s="9" t="s">
        <v>243</v>
      </c>
      <c r="DA12" s="9" t="s">
        <v>136</v>
      </c>
      <c r="DB12" s="9" t="s">
        <v>244</v>
      </c>
      <c r="DC12" s="9" t="s">
        <v>97</v>
      </c>
      <c r="DD12" s="9" t="s">
        <v>245</v>
      </c>
      <c r="DE12" s="28" t="s">
        <v>33</v>
      </c>
      <c r="DF12" s="9" t="s">
        <v>246</v>
      </c>
      <c r="DG12" s="9" t="s">
        <v>247</v>
      </c>
      <c r="DH12" s="9" t="s">
        <v>248</v>
      </c>
      <c r="DI12" s="9" t="s">
        <v>166</v>
      </c>
      <c r="DJ12" s="9" t="s">
        <v>249</v>
      </c>
      <c r="DK12" s="28" t="s">
        <v>34</v>
      </c>
      <c r="DL12" s="9" t="s">
        <v>250</v>
      </c>
      <c r="DM12" s="9" t="s">
        <v>251</v>
      </c>
      <c r="DN12" s="9" t="s">
        <v>252</v>
      </c>
      <c r="DO12" s="9" t="s">
        <v>253</v>
      </c>
      <c r="DP12" s="9" t="s">
        <v>254</v>
      </c>
      <c r="DQ12" s="9" t="s">
        <v>255</v>
      </c>
      <c r="DR12" s="9" t="s">
        <v>256</v>
      </c>
      <c r="DS12" s="28" t="s">
        <v>35</v>
      </c>
      <c r="DT12" s="9" t="s">
        <v>35</v>
      </c>
      <c r="DU12" s="9" t="s">
        <v>257</v>
      </c>
      <c r="DV12" s="9" t="s">
        <v>258</v>
      </c>
      <c r="DW12" s="9" t="s">
        <v>259</v>
      </c>
      <c r="DX12" s="28" t="s">
        <v>36</v>
      </c>
      <c r="DY12" s="9" t="s">
        <v>49</v>
      </c>
      <c r="DZ12" s="9" t="s">
        <v>231</v>
      </c>
      <c r="EA12" s="9" t="s">
        <v>260</v>
      </c>
      <c r="EB12" s="9" t="s">
        <v>261</v>
      </c>
    </row>
    <row r="13" spans="2:132" ht="15">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row>
    <row r="14" spans="2:132" ht="15">
      <c r="B14" s="32" t="s">
        <v>83</v>
      </c>
      <c r="C14" s="33"/>
      <c r="D14" s="33"/>
      <c r="E14" s="33"/>
      <c r="F14" s="33"/>
      <c r="G14" s="2">
        <f>SUM(H14:U14)</f>
        <v>8079</v>
      </c>
      <c r="H14" s="2">
        <f aca="true" t="shared" si="0" ref="H14:AM14">+H17+H21</f>
        <v>1060</v>
      </c>
      <c r="I14" s="2">
        <f t="shared" si="0"/>
        <v>941</v>
      </c>
      <c r="J14" s="2">
        <f t="shared" si="0"/>
        <v>235</v>
      </c>
      <c r="K14" s="2">
        <f t="shared" si="0"/>
        <v>759</v>
      </c>
      <c r="L14" s="2">
        <f t="shared" si="0"/>
        <v>732</v>
      </c>
      <c r="M14" s="2">
        <f t="shared" si="0"/>
        <v>717</v>
      </c>
      <c r="N14" s="2">
        <f t="shared" si="0"/>
        <v>471</v>
      </c>
      <c r="O14" s="2">
        <f t="shared" si="0"/>
        <v>867</v>
      </c>
      <c r="P14" s="2">
        <f t="shared" si="0"/>
        <v>459</v>
      </c>
      <c r="Q14" s="2">
        <f t="shared" si="0"/>
        <v>786</v>
      </c>
      <c r="R14" s="2">
        <f t="shared" si="0"/>
        <v>266</v>
      </c>
      <c r="S14" s="2">
        <f t="shared" si="0"/>
        <v>466</v>
      </c>
      <c r="T14" s="2">
        <f t="shared" si="0"/>
        <v>202</v>
      </c>
      <c r="U14" s="2">
        <f t="shared" si="0"/>
        <v>118</v>
      </c>
      <c r="V14" s="2">
        <f>SUM(W14:AI14)</f>
        <v>2612</v>
      </c>
      <c r="W14" s="2">
        <f t="shared" si="0"/>
        <v>193</v>
      </c>
      <c r="X14" s="2">
        <f t="shared" si="0"/>
        <v>149</v>
      </c>
      <c r="Y14" s="2">
        <f t="shared" si="0"/>
        <v>321</v>
      </c>
      <c r="Z14" s="2">
        <f t="shared" si="0"/>
        <v>223</v>
      </c>
      <c r="AA14" s="2">
        <f t="shared" si="0"/>
        <v>148</v>
      </c>
      <c r="AB14" s="2">
        <f t="shared" si="0"/>
        <v>254</v>
      </c>
      <c r="AC14" s="2">
        <f t="shared" si="0"/>
        <v>125</v>
      </c>
      <c r="AD14" s="2">
        <f t="shared" si="0"/>
        <v>342</v>
      </c>
      <c r="AE14" s="2">
        <f t="shared" si="0"/>
        <v>177</v>
      </c>
      <c r="AF14" s="2">
        <f t="shared" si="0"/>
        <v>102</v>
      </c>
      <c r="AG14" s="2">
        <f t="shared" si="0"/>
        <v>85</v>
      </c>
      <c r="AH14" s="2">
        <f t="shared" si="0"/>
        <v>12</v>
      </c>
      <c r="AI14" s="2">
        <f t="shared" si="0"/>
        <v>481</v>
      </c>
      <c r="AJ14" s="2">
        <f>SUM(AK14:AR14)</f>
        <v>2470</v>
      </c>
      <c r="AK14" s="2">
        <f t="shared" si="0"/>
        <v>361</v>
      </c>
      <c r="AL14" s="2">
        <f t="shared" si="0"/>
        <v>172</v>
      </c>
      <c r="AM14" s="2">
        <f t="shared" si="0"/>
        <v>204</v>
      </c>
      <c r="AN14" s="2">
        <f aca="true" t="shared" si="1" ref="AN14:CY14">+AN17+AN21</f>
        <v>245</v>
      </c>
      <c r="AO14" s="2">
        <f t="shared" si="1"/>
        <v>298</v>
      </c>
      <c r="AP14" s="2">
        <f t="shared" si="1"/>
        <v>684</v>
      </c>
      <c r="AQ14" s="2">
        <f t="shared" si="1"/>
        <v>317</v>
      </c>
      <c r="AR14" s="2">
        <f t="shared" si="1"/>
        <v>189</v>
      </c>
      <c r="AS14" s="2">
        <f>SUM(AT14:AV14)</f>
        <v>248</v>
      </c>
      <c r="AT14" s="2">
        <f t="shared" si="1"/>
        <v>106</v>
      </c>
      <c r="AU14" s="2">
        <f t="shared" si="1"/>
        <v>35</v>
      </c>
      <c r="AV14" s="2">
        <f t="shared" si="1"/>
        <v>107</v>
      </c>
      <c r="AW14" s="2">
        <f>SUM(AX14:BE14)</f>
        <v>661</v>
      </c>
      <c r="AX14" s="2">
        <f t="shared" si="1"/>
        <v>129</v>
      </c>
      <c r="AY14" s="2">
        <f t="shared" si="1"/>
        <v>81</v>
      </c>
      <c r="AZ14" s="2">
        <f t="shared" si="1"/>
        <v>82</v>
      </c>
      <c r="BA14" s="2">
        <f t="shared" si="1"/>
        <v>88</v>
      </c>
      <c r="BB14" s="2">
        <f t="shared" si="1"/>
        <v>126</v>
      </c>
      <c r="BC14" s="2">
        <f t="shared" si="1"/>
        <v>60</v>
      </c>
      <c r="BD14" s="2">
        <f t="shared" si="1"/>
        <v>63</v>
      </c>
      <c r="BE14" s="2">
        <f t="shared" si="1"/>
        <v>32</v>
      </c>
      <c r="BF14" s="2">
        <f>SUM(BG14:BN14)</f>
        <v>1391</v>
      </c>
      <c r="BG14" s="2">
        <f t="shared" si="1"/>
        <v>523</v>
      </c>
      <c r="BH14" s="2">
        <f t="shared" si="1"/>
        <v>145</v>
      </c>
      <c r="BI14" s="2">
        <f t="shared" si="1"/>
        <v>97</v>
      </c>
      <c r="BJ14" s="2">
        <f t="shared" si="1"/>
        <v>130</v>
      </c>
      <c r="BK14" s="2">
        <f t="shared" si="1"/>
        <v>126</v>
      </c>
      <c r="BL14" s="2">
        <f t="shared" si="1"/>
        <v>111</v>
      </c>
      <c r="BM14" s="2">
        <f t="shared" si="1"/>
        <v>119</v>
      </c>
      <c r="BN14" s="2">
        <f t="shared" si="1"/>
        <v>140</v>
      </c>
      <c r="BO14" s="2">
        <f>SUM(BP14:BV14)</f>
        <v>923</v>
      </c>
      <c r="BP14" s="2">
        <f t="shared" si="1"/>
        <v>102</v>
      </c>
      <c r="BQ14" s="2">
        <f t="shared" si="1"/>
        <v>193</v>
      </c>
      <c r="BR14" s="2">
        <f t="shared" si="1"/>
        <v>149</v>
      </c>
      <c r="BS14" s="2">
        <f t="shared" si="1"/>
        <v>102</v>
      </c>
      <c r="BT14" s="2">
        <f t="shared" si="1"/>
        <v>69</v>
      </c>
      <c r="BU14" s="2">
        <f t="shared" si="1"/>
        <v>215</v>
      </c>
      <c r="BV14" s="2">
        <f t="shared" si="1"/>
        <v>93</v>
      </c>
      <c r="BW14" s="2">
        <f>SUM(BX14:CB14)</f>
        <v>941</v>
      </c>
      <c r="BX14" s="2">
        <f t="shared" si="1"/>
        <v>209</v>
      </c>
      <c r="BY14" s="2">
        <f t="shared" si="1"/>
        <v>124</v>
      </c>
      <c r="BZ14" s="2">
        <f t="shared" si="1"/>
        <v>189</v>
      </c>
      <c r="CA14" s="2">
        <f t="shared" si="1"/>
        <v>253</v>
      </c>
      <c r="CB14" s="2">
        <f t="shared" si="1"/>
        <v>166</v>
      </c>
      <c r="CC14" s="2">
        <f>SUM(CD14:CH14)</f>
        <v>950</v>
      </c>
      <c r="CD14" s="2">
        <f t="shared" si="1"/>
        <v>309</v>
      </c>
      <c r="CE14" s="2">
        <f t="shared" si="1"/>
        <v>51</v>
      </c>
      <c r="CF14" s="2">
        <f t="shared" si="1"/>
        <v>26</v>
      </c>
      <c r="CG14" s="2">
        <f t="shared" si="1"/>
        <v>448</v>
      </c>
      <c r="CH14" s="2">
        <f t="shared" si="1"/>
        <v>116</v>
      </c>
      <c r="CI14" s="2">
        <f>SUM(CJ14:CV14)</f>
        <v>7360</v>
      </c>
      <c r="CJ14" s="2">
        <f t="shared" si="1"/>
        <v>1180</v>
      </c>
      <c r="CK14" s="2">
        <f t="shared" si="1"/>
        <v>631</v>
      </c>
      <c r="CL14" s="2">
        <f t="shared" si="1"/>
        <v>11</v>
      </c>
      <c r="CM14" s="2">
        <f t="shared" si="1"/>
        <v>905</v>
      </c>
      <c r="CN14" s="2">
        <f t="shared" si="1"/>
        <v>397</v>
      </c>
      <c r="CO14" s="2">
        <f t="shared" si="1"/>
        <v>1121</v>
      </c>
      <c r="CP14" s="2">
        <f t="shared" si="1"/>
        <v>701</v>
      </c>
      <c r="CQ14" s="2">
        <f t="shared" si="1"/>
        <v>267</v>
      </c>
      <c r="CR14" s="2">
        <f t="shared" si="1"/>
        <v>197</v>
      </c>
      <c r="CS14" s="2">
        <f t="shared" si="1"/>
        <v>69</v>
      </c>
      <c r="CT14" s="2">
        <f t="shared" si="1"/>
        <v>727</v>
      </c>
      <c r="CU14" s="2">
        <f t="shared" si="1"/>
        <v>151</v>
      </c>
      <c r="CV14" s="2">
        <f t="shared" si="1"/>
        <v>1003</v>
      </c>
      <c r="CW14" s="2">
        <f>SUM(CX14:DD14)</f>
        <v>324</v>
      </c>
      <c r="CX14" s="2">
        <f t="shared" si="1"/>
        <v>74</v>
      </c>
      <c r="CY14" s="2">
        <f t="shared" si="1"/>
        <v>38</v>
      </c>
      <c r="CZ14" s="2">
        <f aca="true" t="shared" si="2" ref="CZ14:EB14">+CZ17+CZ21</f>
        <v>30</v>
      </c>
      <c r="DA14" s="2">
        <f t="shared" si="2"/>
        <v>37</v>
      </c>
      <c r="DB14" s="2">
        <f t="shared" si="2"/>
        <v>56</v>
      </c>
      <c r="DC14" s="2">
        <f t="shared" si="2"/>
        <v>36</v>
      </c>
      <c r="DD14" s="2">
        <f t="shared" si="2"/>
        <v>53</v>
      </c>
      <c r="DE14" s="10">
        <f>SUM(DF14:DJ14)</f>
        <v>583</v>
      </c>
      <c r="DF14" s="2">
        <f t="shared" si="2"/>
        <v>201</v>
      </c>
      <c r="DG14" s="2">
        <f t="shared" si="2"/>
        <v>184</v>
      </c>
      <c r="DH14" s="2">
        <f t="shared" si="2"/>
        <v>10</v>
      </c>
      <c r="DI14" s="2">
        <f t="shared" si="2"/>
        <v>100</v>
      </c>
      <c r="DJ14" s="2">
        <f t="shared" si="2"/>
        <v>88</v>
      </c>
      <c r="DK14" s="2">
        <f>SUM(DL14:DR14)</f>
        <v>2972</v>
      </c>
      <c r="DL14" s="2">
        <f t="shared" si="2"/>
        <v>923</v>
      </c>
      <c r="DM14" s="2">
        <f t="shared" si="2"/>
        <v>307</v>
      </c>
      <c r="DN14" s="2">
        <f t="shared" si="2"/>
        <v>584</v>
      </c>
      <c r="DO14" s="2">
        <f t="shared" si="2"/>
        <v>254</v>
      </c>
      <c r="DP14" s="2">
        <f t="shared" si="2"/>
        <v>386</v>
      </c>
      <c r="DQ14" s="2">
        <f t="shared" si="2"/>
        <v>271</v>
      </c>
      <c r="DR14" s="2">
        <f t="shared" si="2"/>
        <v>247</v>
      </c>
      <c r="DS14" s="2">
        <f>SUM(DT14:DW14)</f>
        <v>1892</v>
      </c>
      <c r="DT14" s="2">
        <f t="shared" si="2"/>
        <v>1089</v>
      </c>
      <c r="DU14" s="2">
        <f t="shared" si="2"/>
        <v>153</v>
      </c>
      <c r="DV14" s="2">
        <f t="shared" si="2"/>
        <v>480</v>
      </c>
      <c r="DW14" s="2">
        <f t="shared" si="2"/>
        <v>170</v>
      </c>
      <c r="DX14" s="2">
        <f>SUM(DY14:EB14)</f>
        <v>1055</v>
      </c>
      <c r="DY14" s="2">
        <f t="shared" si="2"/>
        <v>500</v>
      </c>
      <c r="DZ14" s="2">
        <f t="shared" si="2"/>
        <v>122</v>
      </c>
      <c r="EA14" s="2">
        <f t="shared" si="2"/>
        <v>46</v>
      </c>
      <c r="EB14" s="2">
        <f t="shared" si="2"/>
        <v>387</v>
      </c>
    </row>
    <row r="15" spans="2:132" ht="15">
      <c r="B15" s="32" t="s">
        <v>84</v>
      </c>
      <c r="C15" s="33"/>
      <c r="D15" s="33"/>
      <c r="E15" s="33"/>
      <c r="F15" s="33"/>
      <c r="G15" s="4">
        <f aca="true" t="shared" si="3" ref="G15:Y15">+G14/G19</f>
        <v>0.11011612692181878</v>
      </c>
      <c r="H15" s="4">
        <f t="shared" si="3"/>
        <v>0.07882212968471149</v>
      </c>
      <c r="I15" s="4">
        <f t="shared" si="3"/>
        <v>0.07661618628887804</v>
      </c>
      <c r="J15" s="4">
        <f t="shared" si="3"/>
        <v>0.1260053619302949</v>
      </c>
      <c r="K15" s="4">
        <f t="shared" si="3"/>
        <v>0.10411522633744856</v>
      </c>
      <c r="L15" s="4">
        <f t="shared" si="3"/>
        <v>0.13045802887185884</v>
      </c>
      <c r="M15" s="4">
        <f t="shared" si="3"/>
        <v>0.1474398519432449</v>
      </c>
      <c r="N15" s="4">
        <f t="shared" si="3"/>
        <v>0.19216646266829865</v>
      </c>
      <c r="O15" s="4">
        <f t="shared" si="3"/>
        <v>0.13010204081632654</v>
      </c>
      <c r="P15" s="4">
        <f t="shared" si="3"/>
        <v>0.14250232846941943</v>
      </c>
      <c r="Q15" s="4">
        <f t="shared" si="3"/>
        <v>0.10484193677470989</v>
      </c>
      <c r="R15" s="4">
        <f t="shared" si="3"/>
        <v>0.12453183520599251</v>
      </c>
      <c r="S15" s="4">
        <f t="shared" si="3"/>
        <v>0.15288713910761154</v>
      </c>
      <c r="T15" s="4">
        <f t="shared" si="3"/>
        <v>0.09501411100658513</v>
      </c>
      <c r="U15" s="4">
        <f t="shared" si="3"/>
        <v>0.13625866050808313</v>
      </c>
      <c r="V15" s="4">
        <f t="shared" si="3"/>
        <v>0.10999284120099381</v>
      </c>
      <c r="W15" s="4">
        <f t="shared" si="3"/>
        <v>0.0650708024275118</v>
      </c>
      <c r="X15" s="4">
        <f t="shared" si="3"/>
        <v>0.11987127916331457</v>
      </c>
      <c r="Y15" s="4">
        <f t="shared" si="3"/>
        <v>0.09210903873744619</v>
      </c>
      <c r="Z15" s="4">
        <f aca="true" t="shared" si="4" ref="Z15:CK15">+Z14/Z19</f>
        <v>0.09334449560485558</v>
      </c>
      <c r="AA15" s="4">
        <f t="shared" si="4"/>
        <v>0.13479052823315119</v>
      </c>
      <c r="AB15" s="4">
        <f t="shared" si="4"/>
        <v>0.0925993437841779</v>
      </c>
      <c r="AC15" s="4">
        <f t="shared" si="4"/>
        <v>0.09873617693522907</v>
      </c>
      <c r="AD15" s="4">
        <f t="shared" si="4"/>
        <v>0.141439205955335</v>
      </c>
      <c r="AE15" s="4">
        <f t="shared" si="4"/>
        <v>0.08341187558906692</v>
      </c>
      <c r="AF15" s="4">
        <f t="shared" si="4"/>
        <v>0.15838509316770186</v>
      </c>
      <c r="AG15" s="4">
        <f t="shared" si="4"/>
        <v>0.12686567164179105</v>
      </c>
      <c r="AH15" s="4">
        <f t="shared" si="4"/>
        <v>0.096</v>
      </c>
      <c r="AI15" s="4">
        <f t="shared" si="4"/>
        <v>0.18657874321179208</v>
      </c>
      <c r="AJ15" s="4">
        <f t="shared" si="4"/>
        <v>0.11115611358624725</v>
      </c>
      <c r="AK15" s="4">
        <f t="shared" si="4"/>
        <v>0.07636979056484028</v>
      </c>
      <c r="AL15" s="4">
        <f t="shared" si="4"/>
        <v>0.09902130109383996</v>
      </c>
      <c r="AM15" s="4">
        <f t="shared" si="4"/>
        <v>0.0890829694323144</v>
      </c>
      <c r="AN15" s="4">
        <f t="shared" si="4"/>
        <v>0.07587488386497368</v>
      </c>
      <c r="AO15" s="4">
        <f t="shared" si="4"/>
        <v>0.13459801264679314</v>
      </c>
      <c r="AP15" s="4">
        <f t="shared" si="4"/>
        <v>0.23304940374787053</v>
      </c>
      <c r="AQ15" s="4">
        <f t="shared" si="4"/>
        <v>0.10651881720430108</v>
      </c>
      <c r="AR15" s="4">
        <f t="shared" si="4"/>
        <v>0.08944628490298154</v>
      </c>
      <c r="AS15" s="4">
        <f t="shared" si="4"/>
        <v>0.13354873451803984</v>
      </c>
      <c r="AT15" s="4">
        <f t="shared" si="4"/>
        <v>0.12529550827423167</v>
      </c>
      <c r="AU15" s="4">
        <f t="shared" si="4"/>
        <v>0.1206896551724138</v>
      </c>
      <c r="AV15" s="4">
        <f t="shared" si="4"/>
        <v>0.14840499306518723</v>
      </c>
      <c r="AW15" s="4">
        <f t="shared" si="4"/>
        <v>0.08662036430349888</v>
      </c>
      <c r="AX15" s="4">
        <f t="shared" si="4"/>
        <v>0.05746102449888642</v>
      </c>
      <c r="AY15" s="4">
        <f t="shared" si="4"/>
        <v>0.07417582417582418</v>
      </c>
      <c r="AZ15" s="4">
        <f t="shared" si="4"/>
        <v>0.08577405857740586</v>
      </c>
      <c r="BA15" s="4">
        <f t="shared" si="4"/>
        <v>0.11041405269761606</v>
      </c>
      <c r="BB15" s="4">
        <f t="shared" si="4"/>
        <v>0.11853245531514581</v>
      </c>
      <c r="BC15" s="4">
        <f t="shared" si="4"/>
        <v>0.10273972602739725</v>
      </c>
      <c r="BD15" s="4">
        <f t="shared" si="4"/>
        <v>0.10096153846153846</v>
      </c>
      <c r="BE15" s="4">
        <f t="shared" si="4"/>
        <v>0.11851851851851852</v>
      </c>
      <c r="BF15" s="4">
        <f t="shared" si="4"/>
        <v>0.1163237999665496</v>
      </c>
      <c r="BG15" s="4">
        <f t="shared" si="4"/>
        <v>0.11494505494505494</v>
      </c>
      <c r="BH15" s="4">
        <f t="shared" si="4"/>
        <v>0.11590727418065548</v>
      </c>
      <c r="BI15" s="4">
        <f t="shared" si="4"/>
        <v>0.10363247863247864</v>
      </c>
      <c r="BJ15" s="4">
        <f t="shared" si="4"/>
        <v>0.10054137664346481</v>
      </c>
      <c r="BK15" s="4">
        <f t="shared" si="4"/>
        <v>0.14301929625425652</v>
      </c>
      <c r="BL15" s="4">
        <f t="shared" si="4"/>
        <v>0.1264236902050114</v>
      </c>
      <c r="BM15" s="4">
        <f t="shared" si="4"/>
        <v>0.12370062370062371</v>
      </c>
      <c r="BN15" s="4">
        <f t="shared" si="4"/>
        <v>0.115990057995029</v>
      </c>
      <c r="BO15" s="4">
        <f t="shared" si="4"/>
        <v>0.09418367346938776</v>
      </c>
      <c r="BP15" s="4">
        <f t="shared" si="4"/>
        <v>0.09074733096085409</v>
      </c>
      <c r="BQ15" s="4">
        <f t="shared" si="4"/>
        <v>0.08398607484769365</v>
      </c>
      <c r="BR15" s="4">
        <f t="shared" si="4"/>
        <v>0.0690454124189064</v>
      </c>
      <c r="BS15" s="4">
        <f t="shared" si="4"/>
        <v>0.13746630727762804</v>
      </c>
      <c r="BT15" s="4">
        <f t="shared" si="4"/>
        <v>0.12277580071174377</v>
      </c>
      <c r="BU15" s="4">
        <f t="shared" si="4"/>
        <v>0.1212633953750705</v>
      </c>
      <c r="BV15" s="4">
        <f t="shared" si="4"/>
        <v>0.08136482939632546</v>
      </c>
      <c r="BW15" s="4">
        <f t="shared" si="4"/>
        <v>0.11648923000742759</v>
      </c>
      <c r="BX15" s="4">
        <f t="shared" si="4"/>
        <v>0.09512972234865726</v>
      </c>
      <c r="BY15" s="4">
        <f t="shared" si="4"/>
        <v>0.09695074276778734</v>
      </c>
      <c r="BZ15" s="4">
        <f t="shared" si="4"/>
        <v>0.12608405603735823</v>
      </c>
      <c r="CA15" s="4">
        <f t="shared" si="4"/>
        <v>0.10334967320261437</v>
      </c>
      <c r="CB15" s="4">
        <f t="shared" si="4"/>
        <v>0.2534351145038168</v>
      </c>
      <c r="CC15" s="4">
        <f t="shared" si="4"/>
        <v>0.15520339813755923</v>
      </c>
      <c r="CD15" s="4">
        <f t="shared" si="4"/>
        <v>0.1038655462184874</v>
      </c>
      <c r="CE15" s="4">
        <f t="shared" si="4"/>
        <v>0.0940959409594096</v>
      </c>
      <c r="CF15" s="4">
        <f t="shared" si="4"/>
        <v>0.08253968253968254</v>
      </c>
      <c r="CG15" s="4">
        <f t="shared" si="4"/>
        <v>0.2606166375799884</v>
      </c>
      <c r="CH15" s="4">
        <f t="shared" si="4"/>
        <v>0.20350877192982456</v>
      </c>
      <c r="CI15" s="4">
        <f t="shared" si="4"/>
        <v>0.1601462204621611</v>
      </c>
      <c r="CJ15" s="4">
        <f t="shared" si="4"/>
        <v>0.09487055796751889</v>
      </c>
      <c r="CK15" s="4">
        <f t="shared" si="4"/>
        <v>0.14412973960712655</v>
      </c>
      <c r="CL15" s="4">
        <f aca="true" t="shared" si="5" ref="CL15:EB15">+CL14/CL19</f>
        <v>0.11956521739130435</v>
      </c>
      <c r="CM15" s="4">
        <f t="shared" si="5"/>
        <v>0.16224453209035497</v>
      </c>
      <c r="CN15" s="4">
        <f t="shared" si="5"/>
        <v>0.14930424971793907</v>
      </c>
      <c r="CO15" s="4">
        <f t="shared" si="5"/>
        <v>0.23922321809645752</v>
      </c>
      <c r="CP15" s="4">
        <f t="shared" si="5"/>
        <v>0.15643829502343226</v>
      </c>
      <c r="CQ15" s="4">
        <f t="shared" si="5"/>
        <v>0.15008431703204048</v>
      </c>
      <c r="CR15" s="4">
        <f t="shared" si="5"/>
        <v>0.12382149591451917</v>
      </c>
      <c r="CS15" s="4">
        <f t="shared" si="5"/>
        <v>0.1326923076923077</v>
      </c>
      <c r="CT15" s="4">
        <f t="shared" si="5"/>
        <v>0.2637880986937591</v>
      </c>
      <c r="CU15" s="4">
        <f t="shared" si="5"/>
        <v>0.15861344537815125</v>
      </c>
      <c r="CV15" s="4">
        <f t="shared" si="5"/>
        <v>0.24777667984189725</v>
      </c>
      <c r="CW15" s="4">
        <f t="shared" si="5"/>
        <v>0.09482001755926252</v>
      </c>
      <c r="CX15" s="4">
        <f t="shared" si="5"/>
        <v>0.06228956228956229</v>
      </c>
      <c r="CY15" s="4">
        <f t="shared" si="5"/>
        <v>0.08050847457627118</v>
      </c>
      <c r="CZ15" s="4">
        <f t="shared" si="5"/>
        <v>0.08695652173913043</v>
      </c>
      <c r="DA15" s="4">
        <f t="shared" si="5"/>
        <v>0.11974110032362459</v>
      </c>
      <c r="DB15" s="4">
        <f t="shared" si="5"/>
        <v>0.15342465753424658</v>
      </c>
      <c r="DC15" s="4">
        <f t="shared" si="5"/>
        <v>0.17733990147783252</v>
      </c>
      <c r="DD15" s="4">
        <f t="shared" si="5"/>
        <v>0.09906542056074766</v>
      </c>
      <c r="DE15" s="4">
        <f t="shared" si="5"/>
        <v>0.11366738155585884</v>
      </c>
      <c r="DF15" s="4">
        <f t="shared" si="5"/>
        <v>0.09714838086031899</v>
      </c>
      <c r="DG15" s="4">
        <f t="shared" si="5"/>
        <v>0.12637362637362637</v>
      </c>
      <c r="DH15" s="4">
        <f t="shared" si="5"/>
        <v>0.1111111111111111</v>
      </c>
      <c r="DI15" s="4">
        <f t="shared" si="5"/>
        <v>0.10857763300760044</v>
      </c>
      <c r="DJ15" s="4">
        <f t="shared" si="5"/>
        <v>0.14839797639123103</v>
      </c>
      <c r="DK15" s="4">
        <f t="shared" si="5"/>
        <v>0.25419089976052</v>
      </c>
      <c r="DL15" s="4">
        <f t="shared" si="5"/>
        <v>0.20708997083239847</v>
      </c>
      <c r="DM15" s="4">
        <f t="shared" si="5"/>
        <v>0.21773049645390072</v>
      </c>
      <c r="DN15" s="4">
        <f t="shared" si="5"/>
        <v>0.3221180364037507</v>
      </c>
      <c r="DO15" s="4">
        <f t="shared" si="5"/>
        <v>0.18759231905465287</v>
      </c>
      <c r="DP15" s="4">
        <f t="shared" si="5"/>
        <v>0.364494806421152</v>
      </c>
      <c r="DQ15" s="4">
        <f t="shared" si="5"/>
        <v>0.3421717171717172</v>
      </c>
      <c r="DR15" s="4">
        <f t="shared" si="5"/>
        <v>0.30607187112763323</v>
      </c>
      <c r="DS15" s="4">
        <f t="shared" si="5"/>
        <v>0.3056049103537393</v>
      </c>
      <c r="DT15" s="4">
        <f t="shared" si="5"/>
        <v>0.32401071109788754</v>
      </c>
      <c r="DU15" s="4">
        <f t="shared" si="5"/>
        <v>0.29366602687140114</v>
      </c>
      <c r="DV15" s="4">
        <f t="shared" si="5"/>
        <v>0.3034134007585335</v>
      </c>
      <c r="DW15" s="4">
        <f t="shared" si="5"/>
        <v>0.23383768913342504</v>
      </c>
      <c r="DX15" s="4">
        <f t="shared" si="5"/>
        <v>0.23460084500778297</v>
      </c>
      <c r="DY15" s="4">
        <f t="shared" si="5"/>
        <v>0.22271714922049</v>
      </c>
      <c r="DZ15" s="4">
        <f t="shared" si="5"/>
        <v>0.2657952069716776</v>
      </c>
      <c r="EA15" s="4">
        <f t="shared" si="5"/>
        <v>0.16546762589928057</v>
      </c>
      <c r="EB15" s="4">
        <f t="shared" si="5"/>
        <v>0.25544554455445545</v>
      </c>
    </row>
    <row r="16" spans="2:132" ht="15">
      <c r="B16" s="1"/>
      <c r="C16" s="1"/>
      <c r="D16" s="1"/>
      <c r="E16" s="1"/>
      <c r="F16" s="1"/>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c r="DB16" s="5"/>
      <c r="DC16" s="5"/>
      <c r="DD16" s="5"/>
      <c r="DE16" s="5"/>
      <c r="DF16" s="5"/>
      <c r="DG16" s="5"/>
      <c r="DH16" s="5"/>
      <c r="DI16" s="5"/>
      <c r="DJ16" s="5"/>
      <c r="DK16" s="5"/>
      <c r="DL16" s="5"/>
      <c r="DM16" s="5"/>
      <c r="DN16" s="5"/>
      <c r="DO16" s="5"/>
      <c r="DP16" s="5"/>
      <c r="DQ16" s="5"/>
      <c r="DR16" s="5"/>
      <c r="DS16" s="5"/>
      <c r="DT16" s="5"/>
      <c r="DU16" s="5"/>
      <c r="DV16" s="5"/>
      <c r="DW16" s="5"/>
      <c r="DX16" s="5"/>
      <c r="DY16" s="5"/>
      <c r="DZ16" s="5"/>
      <c r="EA16" s="5"/>
      <c r="EB16" s="5"/>
    </row>
    <row r="17" spans="2:132" ht="15">
      <c r="B17" s="32" t="s">
        <v>85</v>
      </c>
      <c r="C17" s="33"/>
      <c r="D17" s="33"/>
      <c r="E17" s="33"/>
      <c r="F17" s="33"/>
      <c r="G17" s="2">
        <f>SUM(H17:U17)</f>
        <v>1337</v>
      </c>
      <c r="H17" s="2">
        <f aca="true" t="shared" si="6" ref="H17:EB17">+H19-H18</f>
        <v>196</v>
      </c>
      <c r="I17" s="2">
        <f t="shared" si="6"/>
        <v>151</v>
      </c>
      <c r="J17" s="2">
        <f t="shared" si="6"/>
        <v>33</v>
      </c>
      <c r="K17" s="2">
        <f t="shared" si="6"/>
        <v>125</v>
      </c>
      <c r="L17" s="2">
        <f t="shared" si="6"/>
        <v>103</v>
      </c>
      <c r="M17" s="2">
        <f t="shared" si="6"/>
        <v>78</v>
      </c>
      <c r="N17" s="2">
        <f t="shared" si="6"/>
        <v>90</v>
      </c>
      <c r="O17" s="2">
        <f t="shared" si="6"/>
        <v>145</v>
      </c>
      <c r="P17" s="2">
        <f t="shared" si="6"/>
        <v>88</v>
      </c>
      <c r="Q17" s="2">
        <f t="shared" si="6"/>
        <v>182</v>
      </c>
      <c r="R17" s="2">
        <f t="shared" si="6"/>
        <v>49</v>
      </c>
      <c r="S17" s="2">
        <f t="shared" si="6"/>
        <v>38</v>
      </c>
      <c r="T17" s="2">
        <f t="shared" si="6"/>
        <v>46</v>
      </c>
      <c r="U17" s="2">
        <f t="shared" si="6"/>
        <v>13</v>
      </c>
      <c r="V17" s="2">
        <f>SUM(W17:AI17)</f>
        <v>446</v>
      </c>
      <c r="W17" s="2">
        <f t="shared" si="6"/>
        <v>38</v>
      </c>
      <c r="X17" s="2">
        <f t="shared" si="6"/>
        <v>24</v>
      </c>
      <c r="Y17" s="2">
        <f t="shared" si="6"/>
        <v>58</v>
      </c>
      <c r="Z17" s="2">
        <f t="shared" si="6"/>
        <v>37</v>
      </c>
      <c r="AA17" s="2">
        <f t="shared" si="6"/>
        <v>20</v>
      </c>
      <c r="AB17" s="2">
        <f t="shared" si="6"/>
        <v>47</v>
      </c>
      <c r="AC17" s="2">
        <f t="shared" si="6"/>
        <v>11</v>
      </c>
      <c r="AD17" s="2">
        <f t="shared" si="6"/>
        <v>57</v>
      </c>
      <c r="AE17" s="2">
        <f t="shared" si="6"/>
        <v>44</v>
      </c>
      <c r="AF17" s="2">
        <f t="shared" si="6"/>
        <v>21</v>
      </c>
      <c r="AG17" s="2">
        <f t="shared" si="6"/>
        <v>16</v>
      </c>
      <c r="AH17" s="2">
        <f t="shared" si="6"/>
        <v>1</v>
      </c>
      <c r="AI17" s="2">
        <f t="shared" si="6"/>
        <v>72</v>
      </c>
      <c r="AJ17" s="2">
        <f>SUM(AK17:AR17)</f>
        <v>512</v>
      </c>
      <c r="AK17" s="2">
        <f t="shared" si="6"/>
        <v>100</v>
      </c>
      <c r="AL17" s="2">
        <f t="shared" si="6"/>
        <v>59</v>
      </c>
      <c r="AM17" s="2">
        <f t="shared" si="6"/>
        <v>38</v>
      </c>
      <c r="AN17" s="2">
        <f t="shared" si="6"/>
        <v>47</v>
      </c>
      <c r="AO17" s="2">
        <f t="shared" si="6"/>
        <v>87</v>
      </c>
      <c r="AP17" s="2">
        <f t="shared" si="6"/>
        <v>85</v>
      </c>
      <c r="AQ17" s="2">
        <f t="shared" si="6"/>
        <v>70</v>
      </c>
      <c r="AR17" s="2">
        <f t="shared" si="6"/>
        <v>26</v>
      </c>
      <c r="AS17" s="2">
        <f>SUM(AT17:AV17)</f>
        <v>23</v>
      </c>
      <c r="AT17" s="2">
        <f t="shared" si="6"/>
        <v>10</v>
      </c>
      <c r="AU17" s="2">
        <f t="shared" si="6"/>
        <v>4</v>
      </c>
      <c r="AV17" s="2">
        <f t="shared" si="6"/>
        <v>9</v>
      </c>
      <c r="AW17" s="2">
        <f>SUM(AX17:BE17)</f>
        <v>159</v>
      </c>
      <c r="AX17" s="2">
        <f t="shared" si="6"/>
        <v>35</v>
      </c>
      <c r="AY17" s="2">
        <f t="shared" si="6"/>
        <v>13</v>
      </c>
      <c r="AZ17" s="2">
        <f t="shared" si="6"/>
        <v>22</v>
      </c>
      <c r="BA17" s="2">
        <f t="shared" si="6"/>
        <v>26</v>
      </c>
      <c r="BB17" s="2">
        <f t="shared" si="6"/>
        <v>40</v>
      </c>
      <c r="BC17" s="2">
        <f t="shared" si="6"/>
        <v>8</v>
      </c>
      <c r="BD17" s="2">
        <f t="shared" si="6"/>
        <v>7</v>
      </c>
      <c r="BE17" s="2">
        <f t="shared" si="6"/>
        <v>8</v>
      </c>
      <c r="BF17" s="2">
        <f>SUM(BG17:BN17)</f>
        <v>280</v>
      </c>
      <c r="BG17" s="2">
        <f t="shared" si="6"/>
        <v>101</v>
      </c>
      <c r="BH17" s="2">
        <f t="shared" si="6"/>
        <v>27</v>
      </c>
      <c r="BI17" s="2">
        <f t="shared" si="6"/>
        <v>32</v>
      </c>
      <c r="BJ17" s="2">
        <f t="shared" si="6"/>
        <v>10</v>
      </c>
      <c r="BK17" s="2">
        <f t="shared" si="6"/>
        <v>25</v>
      </c>
      <c r="BL17" s="2">
        <f t="shared" si="6"/>
        <v>39</v>
      </c>
      <c r="BM17" s="2">
        <f t="shared" si="6"/>
        <v>12</v>
      </c>
      <c r="BN17" s="2">
        <f t="shared" si="6"/>
        <v>34</v>
      </c>
      <c r="BO17" s="2">
        <f>SUM(BP17:BV17)</f>
        <v>143</v>
      </c>
      <c r="BP17" s="2">
        <f t="shared" si="6"/>
        <v>17</v>
      </c>
      <c r="BQ17" s="2">
        <f t="shared" si="6"/>
        <v>29</v>
      </c>
      <c r="BR17" s="2">
        <f t="shared" si="6"/>
        <v>15</v>
      </c>
      <c r="BS17" s="2">
        <f t="shared" si="6"/>
        <v>13</v>
      </c>
      <c r="BT17" s="2">
        <f t="shared" si="6"/>
        <v>17</v>
      </c>
      <c r="BU17" s="2">
        <f t="shared" si="6"/>
        <v>32</v>
      </c>
      <c r="BV17" s="2">
        <f t="shared" si="6"/>
        <v>20</v>
      </c>
      <c r="BW17" s="2">
        <f>SUM(BX17:CB17)</f>
        <v>172</v>
      </c>
      <c r="BX17" s="2">
        <f t="shared" si="6"/>
        <v>53</v>
      </c>
      <c r="BY17" s="2">
        <f t="shared" si="6"/>
        <v>36</v>
      </c>
      <c r="BZ17" s="2">
        <f t="shared" si="6"/>
        <v>37</v>
      </c>
      <c r="CA17" s="2">
        <f t="shared" si="6"/>
        <v>20</v>
      </c>
      <c r="CB17" s="2">
        <f t="shared" si="6"/>
        <v>26</v>
      </c>
      <c r="CC17" s="2">
        <f>SUM(CD17:CH17)</f>
        <v>97</v>
      </c>
      <c r="CD17" s="2">
        <f t="shared" si="6"/>
        <v>49</v>
      </c>
      <c r="CE17" s="2">
        <f t="shared" si="6"/>
        <v>15</v>
      </c>
      <c r="CF17" s="2">
        <f t="shared" si="6"/>
        <v>6</v>
      </c>
      <c r="CG17" s="2">
        <f t="shared" si="6"/>
        <v>21</v>
      </c>
      <c r="CH17" s="2">
        <f t="shared" si="6"/>
        <v>6</v>
      </c>
      <c r="CI17" s="2">
        <f>SUM(CJ17:CV17)</f>
        <v>992</v>
      </c>
      <c r="CJ17" s="2">
        <f t="shared" si="6"/>
        <v>163</v>
      </c>
      <c r="CK17" s="2">
        <f t="shared" si="6"/>
        <v>79</v>
      </c>
      <c r="CL17" s="2">
        <f t="shared" si="6"/>
        <v>0</v>
      </c>
      <c r="CM17" s="2">
        <f t="shared" si="6"/>
        <v>132</v>
      </c>
      <c r="CN17" s="2">
        <f t="shared" si="6"/>
        <v>52</v>
      </c>
      <c r="CO17" s="2">
        <f t="shared" si="6"/>
        <v>156</v>
      </c>
      <c r="CP17" s="2">
        <f t="shared" si="6"/>
        <v>110</v>
      </c>
      <c r="CQ17" s="2">
        <f t="shared" si="6"/>
        <v>36</v>
      </c>
      <c r="CR17" s="2">
        <f t="shared" si="6"/>
        <v>18</v>
      </c>
      <c r="CS17" s="2">
        <f t="shared" si="6"/>
        <v>4</v>
      </c>
      <c r="CT17" s="2">
        <f t="shared" si="6"/>
        <v>112</v>
      </c>
      <c r="CU17" s="2">
        <f t="shared" si="6"/>
        <v>17</v>
      </c>
      <c r="CV17" s="2">
        <f t="shared" si="6"/>
        <v>113</v>
      </c>
      <c r="CW17" s="2">
        <f>SUM(CX17:DD17)</f>
        <v>84</v>
      </c>
      <c r="CX17" s="2">
        <f t="shared" si="6"/>
        <v>20</v>
      </c>
      <c r="CY17" s="2">
        <f t="shared" si="6"/>
        <v>9</v>
      </c>
      <c r="CZ17" s="2">
        <f t="shared" si="6"/>
        <v>5</v>
      </c>
      <c r="DA17" s="2">
        <f t="shared" si="6"/>
        <v>14</v>
      </c>
      <c r="DB17" s="2">
        <f t="shared" si="6"/>
        <v>14</v>
      </c>
      <c r="DC17" s="2">
        <f t="shared" si="6"/>
        <v>10</v>
      </c>
      <c r="DD17" s="2">
        <f t="shared" si="6"/>
        <v>12</v>
      </c>
      <c r="DE17" s="2">
        <f>SUM(DF17:DJ17)</f>
        <v>75</v>
      </c>
      <c r="DF17" s="2">
        <f t="shared" si="6"/>
        <v>23</v>
      </c>
      <c r="DG17" s="2">
        <f t="shared" si="6"/>
        <v>33</v>
      </c>
      <c r="DH17" s="2">
        <f t="shared" si="6"/>
        <v>2</v>
      </c>
      <c r="DI17" s="2">
        <f t="shared" si="6"/>
        <v>14</v>
      </c>
      <c r="DJ17" s="2">
        <f t="shared" si="6"/>
        <v>3</v>
      </c>
      <c r="DK17" s="2">
        <f>SUM(DL17:DR17)</f>
        <v>174</v>
      </c>
      <c r="DL17" s="2">
        <f t="shared" si="6"/>
        <v>81</v>
      </c>
      <c r="DM17" s="2">
        <f t="shared" si="6"/>
        <v>12</v>
      </c>
      <c r="DN17" s="2">
        <f t="shared" si="6"/>
        <v>19</v>
      </c>
      <c r="DO17" s="2">
        <f t="shared" si="6"/>
        <v>9</v>
      </c>
      <c r="DP17" s="2">
        <f t="shared" si="6"/>
        <v>28</v>
      </c>
      <c r="DQ17" s="2">
        <f t="shared" si="6"/>
        <v>9</v>
      </c>
      <c r="DR17" s="2">
        <f t="shared" si="6"/>
        <v>16</v>
      </c>
      <c r="DS17" s="2">
        <f>SUM(DT17:DW17)</f>
        <v>156</v>
      </c>
      <c r="DT17" s="2">
        <f t="shared" si="6"/>
        <v>94</v>
      </c>
      <c r="DU17" s="2">
        <f t="shared" si="6"/>
        <v>17</v>
      </c>
      <c r="DV17" s="2">
        <f t="shared" si="6"/>
        <v>32</v>
      </c>
      <c r="DW17" s="2">
        <f t="shared" si="6"/>
        <v>13</v>
      </c>
      <c r="DX17" s="2">
        <f>SUM(DY17:EB17)</f>
        <v>88</v>
      </c>
      <c r="DY17" s="2">
        <f t="shared" si="6"/>
        <v>47</v>
      </c>
      <c r="DZ17" s="2">
        <f t="shared" si="6"/>
        <v>11</v>
      </c>
      <c r="EA17" s="2">
        <f t="shared" si="6"/>
        <v>2</v>
      </c>
      <c r="EB17" s="2">
        <f t="shared" si="6"/>
        <v>28</v>
      </c>
    </row>
    <row r="18" spans="2:132" ht="15">
      <c r="B18" s="32" t="s">
        <v>86</v>
      </c>
      <c r="C18" s="33"/>
      <c r="D18" s="33"/>
      <c r="E18" s="33"/>
      <c r="F18" s="33"/>
      <c r="G18" s="2">
        <f>SUM(H18:U18)</f>
        <v>72031</v>
      </c>
      <c r="H18" s="2">
        <v>13252</v>
      </c>
      <c r="I18" s="2">
        <v>12131</v>
      </c>
      <c r="J18" s="2">
        <v>1832</v>
      </c>
      <c r="K18" s="2">
        <v>7165</v>
      </c>
      <c r="L18" s="2">
        <v>5508</v>
      </c>
      <c r="M18" s="2">
        <v>4785</v>
      </c>
      <c r="N18" s="2">
        <v>2361</v>
      </c>
      <c r="O18" s="2">
        <v>6519</v>
      </c>
      <c r="P18" s="2">
        <v>3133</v>
      </c>
      <c r="Q18" s="2">
        <v>7315</v>
      </c>
      <c r="R18" s="2">
        <v>2087</v>
      </c>
      <c r="S18" s="2">
        <v>3010</v>
      </c>
      <c r="T18" s="2">
        <v>2080</v>
      </c>
      <c r="U18" s="2">
        <v>853</v>
      </c>
      <c r="V18" s="2">
        <f>SUM(W18:AI18)</f>
        <v>23301</v>
      </c>
      <c r="W18" s="2">
        <v>2928</v>
      </c>
      <c r="X18" s="2">
        <v>1219</v>
      </c>
      <c r="Y18" s="2">
        <v>3427</v>
      </c>
      <c r="Z18" s="2">
        <v>2352</v>
      </c>
      <c r="AA18" s="2">
        <v>1078</v>
      </c>
      <c r="AB18" s="2">
        <v>2696</v>
      </c>
      <c r="AC18" s="2">
        <v>1255</v>
      </c>
      <c r="AD18" s="2">
        <v>2361</v>
      </c>
      <c r="AE18" s="2">
        <v>2078</v>
      </c>
      <c r="AF18" s="2">
        <v>623</v>
      </c>
      <c r="AG18" s="2">
        <v>654</v>
      </c>
      <c r="AH18" s="2">
        <v>124</v>
      </c>
      <c r="AI18" s="2">
        <v>2506</v>
      </c>
      <c r="AJ18" s="2">
        <f>SUM(AK18:AR18)</f>
        <v>21709</v>
      </c>
      <c r="AK18" s="2">
        <v>4627</v>
      </c>
      <c r="AL18" s="2">
        <v>1678</v>
      </c>
      <c r="AM18" s="2">
        <v>2252</v>
      </c>
      <c r="AN18" s="2">
        <v>3182</v>
      </c>
      <c r="AO18" s="2">
        <v>2127</v>
      </c>
      <c r="AP18" s="2">
        <v>2850</v>
      </c>
      <c r="AQ18" s="2">
        <v>2906</v>
      </c>
      <c r="AR18" s="2">
        <v>2087</v>
      </c>
      <c r="AS18" s="2">
        <f>SUM(AT18:AV18)</f>
        <v>1834</v>
      </c>
      <c r="AT18" s="2">
        <v>836</v>
      </c>
      <c r="AU18" s="2">
        <v>286</v>
      </c>
      <c r="AV18" s="2">
        <v>712</v>
      </c>
      <c r="AW18" s="2">
        <f>SUM(AX18:BE18)</f>
        <v>7472</v>
      </c>
      <c r="AX18" s="2">
        <v>2210</v>
      </c>
      <c r="AY18" s="2">
        <v>1079</v>
      </c>
      <c r="AZ18" s="2">
        <v>934</v>
      </c>
      <c r="BA18" s="2">
        <v>771</v>
      </c>
      <c r="BB18" s="2">
        <v>1023</v>
      </c>
      <c r="BC18" s="2">
        <v>576</v>
      </c>
      <c r="BD18" s="2">
        <v>617</v>
      </c>
      <c r="BE18" s="2">
        <v>262</v>
      </c>
      <c r="BF18" s="2">
        <f>SUM(BG18:BN18)</f>
        <v>11678</v>
      </c>
      <c r="BG18" s="2">
        <v>4449</v>
      </c>
      <c r="BH18" s="2">
        <v>1224</v>
      </c>
      <c r="BI18" s="2">
        <v>904</v>
      </c>
      <c r="BJ18" s="2">
        <v>1283</v>
      </c>
      <c r="BK18" s="2">
        <v>856</v>
      </c>
      <c r="BL18" s="2">
        <v>839</v>
      </c>
      <c r="BM18" s="2">
        <v>950</v>
      </c>
      <c r="BN18" s="2">
        <v>1173</v>
      </c>
      <c r="BO18" s="2">
        <f>SUM(BP18:BV18)</f>
        <v>9657</v>
      </c>
      <c r="BP18" s="2">
        <v>1107</v>
      </c>
      <c r="BQ18" s="2">
        <v>2269</v>
      </c>
      <c r="BR18" s="2">
        <v>2143</v>
      </c>
      <c r="BS18" s="2">
        <v>729</v>
      </c>
      <c r="BT18" s="2">
        <v>545</v>
      </c>
      <c r="BU18" s="2">
        <v>1741</v>
      </c>
      <c r="BV18" s="2">
        <v>1123</v>
      </c>
      <c r="BW18" s="2">
        <f>SUM(BX18:CB18)</f>
        <v>7906</v>
      </c>
      <c r="BX18" s="2">
        <v>2144</v>
      </c>
      <c r="BY18" s="2">
        <v>1243</v>
      </c>
      <c r="BZ18" s="2">
        <v>1462</v>
      </c>
      <c r="CA18" s="2">
        <v>2428</v>
      </c>
      <c r="CB18" s="2">
        <v>629</v>
      </c>
      <c r="CC18" s="2">
        <f>SUM(CD18:CH18)</f>
        <v>6024</v>
      </c>
      <c r="CD18" s="2">
        <v>2926</v>
      </c>
      <c r="CE18" s="2">
        <v>527</v>
      </c>
      <c r="CF18" s="2">
        <v>309</v>
      </c>
      <c r="CG18" s="2">
        <v>1698</v>
      </c>
      <c r="CH18" s="2">
        <v>564</v>
      </c>
      <c r="CI18" s="2">
        <f>SUM(CJ18:CV18)</f>
        <v>44966</v>
      </c>
      <c r="CJ18" s="2">
        <v>12275</v>
      </c>
      <c r="CK18" s="2">
        <v>4299</v>
      </c>
      <c r="CL18" s="2">
        <v>92</v>
      </c>
      <c r="CM18" s="2">
        <v>5446</v>
      </c>
      <c r="CN18" s="2">
        <v>2607</v>
      </c>
      <c r="CO18" s="2">
        <v>4530</v>
      </c>
      <c r="CP18" s="2">
        <v>4371</v>
      </c>
      <c r="CQ18" s="2">
        <v>1743</v>
      </c>
      <c r="CR18" s="2">
        <v>1573</v>
      </c>
      <c r="CS18" s="2">
        <v>516</v>
      </c>
      <c r="CT18" s="2">
        <v>2644</v>
      </c>
      <c r="CU18" s="2">
        <v>935</v>
      </c>
      <c r="CV18" s="2">
        <v>3935</v>
      </c>
      <c r="CW18" s="2">
        <f>SUM(CX18:DD18)</f>
        <v>3333</v>
      </c>
      <c r="CX18" s="2">
        <v>1168</v>
      </c>
      <c r="CY18" s="2">
        <v>463</v>
      </c>
      <c r="CZ18" s="2">
        <v>340</v>
      </c>
      <c r="DA18" s="2">
        <v>295</v>
      </c>
      <c r="DB18" s="2">
        <v>351</v>
      </c>
      <c r="DC18" s="2">
        <v>193</v>
      </c>
      <c r="DD18" s="2">
        <v>523</v>
      </c>
      <c r="DE18" s="2">
        <f>SUM(DF18:DJ18)</f>
        <v>5054</v>
      </c>
      <c r="DF18" s="2">
        <v>2046</v>
      </c>
      <c r="DG18" s="2">
        <v>1423</v>
      </c>
      <c r="DH18" s="2">
        <v>88</v>
      </c>
      <c r="DI18" s="2">
        <v>907</v>
      </c>
      <c r="DJ18" s="2">
        <v>590</v>
      </c>
      <c r="DK18" s="2">
        <f>SUM(DL18:DR18)</f>
        <v>11518</v>
      </c>
      <c r="DL18" s="2">
        <v>4376</v>
      </c>
      <c r="DM18" s="2">
        <v>1398</v>
      </c>
      <c r="DN18" s="2">
        <v>1794</v>
      </c>
      <c r="DO18" s="2">
        <v>1345</v>
      </c>
      <c r="DP18" s="2">
        <v>1031</v>
      </c>
      <c r="DQ18" s="2">
        <v>783</v>
      </c>
      <c r="DR18" s="2">
        <v>791</v>
      </c>
      <c r="DS18" s="2">
        <f>SUM(DT18:DW18)</f>
        <v>6035</v>
      </c>
      <c r="DT18" s="2">
        <v>3267</v>
      </c>
      <c r="DU18" s="2">
        <v>504</v>
      </c>
      <c r="DV18" s="2">
        <v>1550</v>
      </c>
      <c r="DW18" s="2">
        <v>714</v>
      </c>
      <c r="DX18" s="2">
        <f>SUM(DY18:EB18)</f>
        <v>4409</v>
      </c>
      <c r="DY18" s="2">
        <v>2198</v>
      </c>
      <c r="DZ18" s="2">
        <v>448</v>
      </c>
      <c r="EA18" s="2">
        <v>276</v>
      </c>
      <c r="EB18" s="2">
        <v>1487</v>
      </c>
    </row>
    <row r="19" spans="2:132" ht="15">
      <c r="B19" s="35" t="s">
        <v>87</v>
      </c>
      <c r="C19" s="36"/>
      <c r="D19" s="36"/>
      <c r="E19" s="36"/>
      <c r="F19" s="36"/>
      <c r="G19" s="2">
        <f>+H19+I19+J19+K19+L19+M19+N19+O19+P19+Q19+R19+S19+T19+U19</f>
        <v>73368</v>
      </c>
      <c r="H19" s="2">
        <v>13448</v>
      </c>
      <c r="I19" s="2">
        <v>12282</v>
      </c>
      <c r="J19" s="2">
        <v>1865</v>
      </c>
      <c r="K19" s="2">
        <v>7290</v>
      </c>
      <c r="L19" s="2">
        <v>5611</v>
      </c>
      <c r="M19" s="2">
        <v>4863</v>
      </c>
      <c r="N19" s="2">
        <v>2451</v>
      </c>
      <c r="O19" s="2">
        <v>6664</v>
      </c>
      <c r="P19" s="2">
        <v>3221</v>
      </c>
      <c r="Q19" s="2">
        <v>7497</v>
      </c>
      <c r="R19" s="2">
        <v>2136</v>
      </c>
      <c r="S19" s="2">
        <v>3048</v>
      </c>
      <c r="T19" s="2">
        <v>2126</v>
      </c>
      <c r="U19" s="2">
        <v>866</v>
      </c>
      <c r="V19" s="2">
        <f>+W19+X19+Y19+Z19+AA19+AB19+AC19+AD19+AE19+AF19+AG19+AH19+AI19</f>
        <v>23747</v>
      </c>
      <c r="W19" s="2">
        <v>2966</v>
      </c>
      <c r="X19" s="2">
        <v>1243</v>
      </c>
      <c r="Y19" s="2">
        <v>3485</v>
      </c>
      <c r="Z19" s="2">
        <v>2389</v>
      </c>
      <c r="AA19" s="2">
        <v>1098</v>
      </c>
      <c r="AB19" s="2">
        <v>2743</v>
      </c>
      <c r="AC19" s="2">
        <v>1266</v>
      </c>
      <c r="AD19" s="2">
        <v>2418</v>
      </c>
      <c r="AE19" s="2">
        <v>2122</v>
      </c>
      <c r="AF19" s="2">
        <v>644</v>
      </c>
      <c r="AG19" s="2">
        <v>670</v>
      </c>
      <c r="AH19" s="2">
        <v>125</v>
      </c>
      <c r="AI19" s="2">
        <v>2578</v>
      </c>
      <c r="AJ19" s="2">
        <f>+AK19+AL19+AM19+AN19+AO19+AP19+AQ19+AR19</f>
        <v>22221</v>
      </c>
      <c r="AK19" s="2">
        <v>4727</v>
      </c>
      <c r="AL19" s="2">
        <v>1737</v>
      </c>
      <c r="AM19" s="2">
        <v>2290</v>
      </c>
      <c r="AN19" s="2">
        <v>3229</v>
      </c>
      <c r="AO19" s="2">
        <v>2214</v>
      </c>
      <c r="AP19" s="2">
        <v>2935</v>
      </c>
      <c r="AQ19" s="2">
        <v>2976</v>
      </c>
      <c r="AR19" s="2">
        <v>2113</v>
      </c>
      <c r="AS19" s="2">
        <f>+AT19+AU19+AV19</f>
        <v>1857</v>
      </c>
      <c r="AT19" s="2">
        <v>846</v>
      </c>
      <c r="AU19" s="2">
        <v>290</v>
      </c>
      <c r="AV19" s="2">
        <v>721</v>
      </c>
      <c r="AW19" s="2">
        <f>+AX19+AY19+AZ19+BA19+BB19+BC19+BD19+BE19</f>
        <v>7631</v>
      </c>
      <c r="AX19" s="2">
        <v>2245</v>
      </c>
      <c r="AY19" s="2">
        <v>1092</v>
      </c>
      <c r="AZ19" s="2">
        <v>956</v>
      </c>
      <c r="BA19" s="2">
        <v>797</v>
      </c>
      <c r="BB19" s="2">
        <v>1063</v>
      </c>
      <c r="BC19" s="2">
        <v>584</v>
      </c>
      <c r="BD19" s="2">
        <v>624</v>
      </c>
      <c r="BE19" s="2">
        <v>270</v>
      </c>
      <c r="BF19" s="2">
        <f>+BG19+BH19+BI19+BJ19+BK19+BL19+BM19+BN19</f>
        <v>11958</v>
      </c>
      <c r="BG19" s="2">
        <v>4550</v>
      </c>
      <c r="BH19" s="2">
        <v>1251</v>
      </c>
      <c r="BI19" s="2">
        <v>936</v>
      </c>
      <c r="BJ19" s="2">
        <v>1293</v>
      </c>
      <c r="BK19" s="2">
        <v>881</v>
      </c>
      <c r="BL19" s="2">
        <v>878</v>
      </c>
      <c r="BM19" s="2">
        <v>962</v>
      </c>
      <c r="BN19" s="2">
        <v>1207</v>
      </c>
      <c r="BO19" s="2">
        <f>+BP19+BQ19+BR19+BS19+BT19+BU19+BV19</f>
        <v>9800</v>
      </c>
      <c r="BP19" s="2">
        <v>1124</v>
      </c>
      <c r="BQ19" s="2">
        <v>2298</v>
      </c>
      <c r="BR19" s="2">
        <v>2158</v>
      </c>
      <c r="BS19" s="2">
        <v>742</v>
      </c>
      <c r="BT19" s="2">
        <v>562</v>
      </c>
      <c r="BU19" s="2">
        <v>1773</v>
      </c>
      <c r="BV19" s="2">
        <v>1143</v>
      </c>
      <c r="BW19" s="2">
        <f>+BX19+BY19+BZ19+CA19+CB19</f>
        <v>8078</v>
      </c>
      <c r="BX19" s="2">
        <v>2197</v>
      </c>
      <c r="BY19" s="2">
        <v>1279</v>
      </c>
      <c r="BZ19" s="2">
        <v>1499</v>
      </c>
      <c r="CA19" s="2">
        <v>2448</v>
      </c>
      <c r="CB19" s="2">
        <v>655</v>
      </c>
      <c r="CC19" s="2">
        <f>+CD19+CE19+CF19+CG19+CH19</f>
        <v>6121</v>
      </c>
      <c r="CD19" s="2">
        <v>2975</v>
      </c>
      <c r="CE19" s="2">
        <v>542</v>
      </c>
      <c r="CF19" s="2">
        <v>315</v>
      </c>
      <c r="CG19" s="2">
        <v>1719</v>
      </c>
      <c r="CH19" s="2">
        <v>570</v>
      </c>
      <c r="CI19" s="2">
        <f>+CJ19+CK19+CL19+CM19+CN19+CO19+CP19+CQ19+CR19+CS19+CT19+CU19+CV19</f>
        <v>45958</v>
      </c>
      <c r="CJ19" s="2">
        <v>12438</v>
      </c>
      <c r="CK19" s="2">
        <v>4378</v>
      </c>
      <c r="CL19" s="2">
        <v>92</v>
      </c>
      <c r="CM19" s="2">
        <v>5578</v>
      </c>
      <c r="CN19" s="2">
        <v>2659</v>
      </c>
      <c r="CO19" s="2">
        <v>4686</v>
      </c>
      <c r="CP19" s="2">
        <v>4481</v>
      </c>
      <c r="CQ19" s="2">
        <v>1779</v>
      </c>
      <c r="CR19" s="2">
        <v>1591</v>
      </c>
      <c r="CS19" s="2">
        <v>520</v>
      </c>
      <c r="CT19" s="2">
        <v>2756</v>
      </c>
      <c r="CU19" s="2">
        <v>952</v>
      </c>
      <c r="CV19" s="2">
        <v>4048</v>
      </c>
      <c r="CW19" s="2">
        <f>+CX19+CY19+CZ19+DA19+DB19+DC19+DD19</f>
        <v>3417</v>
      </c>
      <c r="CX19" s="2">
        <v>1188</v>
      </c>
      <c r="CY19" s="2">
        <v>472</v>
      </c>
      <c r="CZ19" s="2">
        <v>345</v>
      </c>
      <c r="DA19" s="2">
        <v>309</v>
      </c>
      <c r="DB19" s="2">
        <v>365</v>
      </c>
      <c r="DC19" s="2">
        <v>203</v>
      </c>
      <c r="DD19" s="2">
        <v>535</v>
      </c>
      <c r="DE19" s="2">
        <f>+DF19+DG19+DH19+DI19+DJ19</f>
        <v>5129</v>
      </c>
      <c r="DF19" s="2">
        <v>2069</v>
      </c>
      <c r="DG19" s="2">
        <v>1456</v>
      </c>
      <c r="DH19" s="2">
        <v>90</v>
      </c>
      <c r="DI19" s="2">
        <v>921</v>
      </c>
      <c r="DJ19" s="2">
        <v>593</v>
      </c>
      <c r="DK19" s="2">
        <f>+DL19+DM19+DN19+DO19+DP19+DQ19+DR19</f>
        <v>11692</v>
      </c>
      <c r="DL19" s="2">
        <v>4457</v>
      </c>
      <c r="DM19" s="2">
        <v>1410</v>
      </c>
      <c r="DN19" s="2">
        <v>1813</v>
      </c>
      <c r="DO19" s="2">
        <v>1354</v>
      </c>
      <c r="DP19" s="2">
        <v>1059</v>
      </c>
      <c r="DQ19" s="2">
        <v>792</v>
      </c>
      <c r="DR19" s="2">
        <v>807</v>
      </c>
      <c r="DS19" s="2">
        <f>+DT19+DU19+DV19+DW19</f>
        <v>6191</v>
      </c>
      <c r="DT19" s="2">
        <v>3361</v>
      </c>
      <c r="DU19" s="2">
        <v>521</v>
      </c>
      <c r="DV19" s="2">
        <v>1582</v>
      </c>
      <c r="DW19" s="2">
        <v>727</v>
      </c>
      <c r="DX19" s="2">
        <f>+DY19+DZ19+EA19+EB19</f>
        <v>4497</v>
      </c>
      <c r="DY19" s="2">
        <v>2245</v>
      </c>
      <c r="DZ19" s="2">
        <v>459</v>
      </c>
      <c r="EA19" s="2">
        <v>278</v>
      </c>
      <c r="EB19" s="2">
        <v>1515</v>
      </c>
    </row>
    <row r="20" spans="2:132" ht="15">
      <c r="B20" s="1"/>
      <c r="C20" s="1"/>
      <c r="D20" s="1"/>
      <c r="E20" s="1"/>
      <c r="F20" s="1"/>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5"/>
      <c r="DD20" s="5"/>
      <c r="DE20" s="5"/>
      <c r="DF20" s="5"/>
      <c r="DG20" s="5"/>
      <c r="DH20" s="5"/>
      <c r="DI20" s="5"/>
      <c r="DJ20" s="5"/>
      <c r="DK20" s="5"/>
      <c r="DL20" s="5"/>
      <c r="DM20" s="5"/>
      <c r="DN20" s="5"/>
      <c r="DO20" s="5"/>
      <c r="DP20" s="5"/>
      <c r="DQ20" s="5"/>
      <c r="DR20" s="5"/>
      <c r="DS20" s="5"/>
      <c r="DT20" s="5"/>
      <c r="DU20" s="5"/>
      <c r="DV20" s="5"/>
      <c r="DW20" s="5"/>
      <c r="DX20" s="5"/>
      <c r="DY20" s="5"/>
      <c r="DZ20" s="5"/>
      <c r="EA20" s="5"/>
      <c r="EB20" s="5"/>
    </row>
    <row r="21" spans="2:132" ht="15">
      <c r="B21" s="32" t="s">
        <v>88</v>
      </c>
      <c r="C21" s="33"/>
      <c r="D21" s="33"/>
      <c r="E21" s="33"/>
      <c r="F21" s="33"/>
      <c r="G21" s="2">
        <f aca="true" t="shared" si="7" ref="G21:BG21">+G22+G23+G24</f>
        <v>6742</v>
      </c>
      <c r="H21" s="2">
        <f t="shared" si="7"/>
        <v>864</v>
      </c>
      <c r="I21" s="2">
        <f t="shared" si="7"/>
        <v>790</v>
      </c>
      <c r="J21" s="2">
        <f t="shared" si="7"/>
        <v>202</v>
      </c>
      <c r="K21" s="2">
        <f t="shared" si="7"/>
        <v>634</v>
      </c>
      <c r="L21" s="2">
        <f t="shared" si="7"/>
        <v>629</v>
      </c>
      <c r="M21" s="2">
        <f t="shared" si="7"/>
        <v>639</v>
      </c>
      <c r="N21" s="2">
        <f t="shared" si="7"/>
        <v>381</v>
      </c>
      <c r="O21" s="2">
        <f t="shared" si="7"/>
        <v>722</v>
      </c>
      <c r="P21" s="2">
        <f t="shared" si="7"/>
        <v>371</v>
      </c>
      <c r="Q21" s="2">
        <f t="shared" si="7"/>
        <v>604</v>
      </c>
      <c r="R21" s="2">
        <f t="shared" si="7"/>
        <v>217</v>
      </c>
      <c r="S21" s="2">
        <f t="shared" si="7"/>
        <v>428</v>
      </c>
      <c r="T21" s="2">
        <f t="shared" si="7"/>
        <v>156</v>
      </c>
      <c r="U21" s="2">
        <f t="shared" si="7"/>
        <v>105</v>
      </c>
      <c r="V21" s="2">
        <f t="shared" si="7"/>
        <v>2166</v>
      </c>
      <c r="W21" s="2">
        <f t="shared" si="7"/>
        <v>155</v>
      </c>
      <c r="X21" s="2">
        <f t="shared" si="7"/>
        <v>125</v>
      </c>
      <c r="Y21" s="2">
        <f t="shared" si="7"/>
        <v>263</v>
      </c>
      <c r="Z21" s="2">
        <f t="shared" si="7"/>
        <v>186</v>
      </c>
      <c r="AA21" s="2">
        <f t="shared" si="7"/>
        <v>128</v>
      </c>
      <c r="AB21" s="2">
        <f t="shared" si="7"/>
        <v>207</v>
      </c>
      <c r="AC21" s="2">
        <f t="shared" si="7"/>
        <v>114</v>
      </c>
      <c r="AD21" s="2">
        <f t="shared" si="7"/>
        <v>285</v>
      </c>
      <c r="AE21" s="2">
        <f t="shared" si="7"/>
        <v>133</v>
      </c>
      <c r="AF21" s="2">
        <f t="shared" si="7"/>
        <v>81</v>
      </c>
      <c r="AG21" s="2">
        <f t="shared" si="7"/>
        <v>69</v>
      </c>
      <c r="AH21" s="2">
        <f t="shared" si="7"/>
        <v>11</v>
      </c>
      <c r="AI21" s="2">
        <f t="shared" si="7"/>
        <v>409</v>
      </c>
      <c r="AJ21" s="2">
        <f t="shared" si="7"/>
        <v>1958</v>
      </c>
      <c r="AK21" s="2">
        <f t="shared" si="7"/>
        <v>261</v>
      </c>
      <c r="AL21" s="2">
        <f t="shared" si="7"/>
        <v>113</v>
      </c>
      <c r="AM21" s="2">
        <f t="shared" si="7"/>
        <v>166</v>
      </c>
      <c r="AN21" s="2">
        <f t="shared" si="7"/>
        <v>198</v>
      </c>
      <c r="AO21" s="2">
        <f t="shared" si="7"/>
        <v>211</v>
      </c>
      <c r="AP21" s="2">
        <f t="shared" si="7"/>
        <v>599</v>
      </c>
      <c r="AQ21" s="2">
        <f t="shared" si="7"/>
        <v>247</v>
      </c>
      <c r="AR21" s="2">
        <f t="shared" si="7"/>
        <v>163</v>
      </c>
      <c r="AS21" s="2">
        <f t="shared" si="7"/>
        <v>225</v>
      </c>
      <c r="AT21" s="2">
        <f t="shared" si="7"/>
        <v>96</v>
      </c>
      <c r="AU21" s="2">
        <f t="shared" si="7"/>
        <v>31</v>
      </c>
      <c r="AV21" s="2">
        <f t="shared" si="7"/>
        <v>98</v>
      </c>
      <c r="AW21" s="2">
        <f t="shared" si="7"/>
        <v>502</v>
      </c>
      <c r="AX21" s="2">
        <f t="shared" si="7"/>
        <v>94</v>
      </c>
      <c r="AY21" s="2">
        <f t="shared" si="7"/>
        <v>68</v>
      </c>
      <c r="AZ21" s="2">
        <f t="shared" si="7"/>
        <v>60</v>
      </c>
      <c r="BA21" s="2">
        <f t="shared" si="7"/>
        <v>62</v>
      </c>
      <c r="BB21" s="2">
        <f t="shared" si="7"/>
        <v>86</v>
      </c>
      <c r="BC21" s="2">
        <f t="shared" si="7"/>
        <v>52</v>
      </c>
      <c r="BD21" s="2">
        <f t="shared" si="7"/>
        <v>56</v>
      </c>
      <c r="BE21" s="2">
        <f t="shared" si="7"/>
        <v>24</v>
      </c>
      <c r="BF21" s="2">
        <f t="shared" si="7"/>
        <v>1111</v>
      </c>
      <c r="BG21" s="2">
        <f t="shared" si="7"/>
        <v>422</v>
      </c>
      <c r="BH21" s="2">
        <f aca="true" t="shared" si="8" ref="BH21:DS21">+BH22+BH23+BH24</f>
        <v>118</v>
      </c>
      <c r="BI21" s="2">
        <f t="shared" si="8"/>
        <v>65</v>
      </c>
      <c r="BJ21" s="2">
        <f t="shared" si="8"/>
        <v>120</v>
      </c>
      <c r="BK21" s="2">
        <f t="shared" si="8"/>
        <v>101</v>
      </c>
      <c r="BL21" s="2">
        <f t="shared" si="8"/>
        <v>72</v>
      </c>
      <c r="BM21" s="2">
        <f t="shared" si="8"/>
        <v>107</v>
      </c>
      <c r="BN21" s="2">
        <f t="shared" si="8"/>
        <v>106</v>
      </c>
      <c r="BO21" s="2">
        <f t="shared" si="8"/>
        <v>780</v>
      </c>
      <c r="BP21" s="2">
        <f t="shared" si="8"/>
        <v>85</v>
      </c>
      <c r="BQ21" s="2">
        <f t="shared" si="8"/>
        <v>164</v>
      </c>
      <c r="BR21" s="2">
        <f t="shared" si="8"/>
        <v>134</v>
      </c>
      <c r="BS21" s="2">
        <f t="shared" si="8"/>
        <v>89</v>
      </c>
      <c r="BT21" s="2">
        <f t="shared" si="8"/>
        <v>52</v>
      </c>
      <c r="BU21" s="2">
        <f t="shared" si="8"/>
        <v>183</v>
      </c>
      <c r="BV21" s="2">
        <f t="shared" si="8"/>
        <v>73</v>
      </c>
      <c r="BW21" s="2">
        <f t="shared" si="8"/>
        <v>769</v>
      </c>
      <c r="BX21" s="2">
        <f t="shared" si="8"/>
        <v>156</v>
      </c>
      <c r="BY21" s="2">
        <f t="shared" si="8"/>
        <v>88</v>
      </c>
      <c r="BZ21" s="2">
        <f t="shared" si="8"/>
        <v>152</v>
      </c>
      <c r="CA21" s="2">
        <f t="shared" si="8"/>
        <v>233</v>
      </c>
      <c r="CB21" s="2">
        <f t="shared" si="8"/>
        <v>140</v>
      </c>
      <c r="CC21" s="2">
        <f t="shared" si="8"/>
        <v>853</v>
      </c>
      <c r="CD21" s="2">
        <f t="shared" si="8"/>
        <v>260</v>
      </c>
      <c r="CE21" s="2">
        <f t="shared" si="8"/>
        <v>36</v>
      </c>
      <c r="CF21" s="2">
        <f t="shared" si="8"/>
        <v>20</v>
      </c>
      <c r="CG21" s="2">
        <f t="shared" si="8"/>
        <v>427</v>
      </c>
      <c r="CH21" s="2">
        <f t="shared" si="8"/>
        <v>110</v>
      </c>
      <c r="CI21" s="2">
        <f t="shared" si="8"/>
        <v>6368</v>
      </c>
      <c r="CJ21" s="2">
        <f t="shared" si="8"/>
        <v>1017</v>
      </c>
      <c r="CK21" s="2">
        <f t="shared" si="8"/>
        <v>552</v>
      </c>
      <c r="CL21" s="2">
        <f t="shared" si="8"/>
        <v>11</v>
      </c>
      <c r="CM21" s="2">
        <f t="shared" si="8"/>
        <v>773</v>
      </c>
      <c r="CN21" s="2">
        <f t="shared" si="8"/>
        <v>345</v>
      </c>
      <c r="CO21" s="2">
        <f t="shared" si="8"/>
        <v>965</v>
      </c>
      <c r="CP21" s="2">
        <f t="shared" si="8"/>
        <v>591</v>
      </c>
      <c r="CQ21" s="2">
        <f t="shared" si="8"/>
        <v>231</v>
      </c>
      <c r="CR21" s="2">
        <f t="shared" si="8"/>
        <v>179</v>
      </c>
      <c r="CS21" s="2">
        <f t="shared" si="8"/>
        <v>65</v>
      </c>
      <c r="CT21" s="2">
        <f t="shared" si="8"/>
        <v>615</v>
      </c>
      <c r="CU21" s="2">
        <f t="shared" si="8"/>
        <v>134</v>
      </c>
      <c r="CV21" s="2">
        <f t="shared" si="8"/>
        <v>890</v>
      </c>
      <c r="CW21" s="2">
        <f t="shared" si="8"/>
        <v>240</v>
      </c>
      <c r="CX21" s="2">
        <f t="shared" si="8"/>
        <v>54</v>
      </c>
      <c r="CY21" s="2">
        <f t="shared" si="8"/>
        <v>29</v>
      </c>
      <c r="CZ21" s="2">
        <f t="shared" si="8"/>
        <v>25</v>
      </c>
      <c r="DA21" s="2">
        <f t="shared" si="8"/>
        <v>23</v>
      </c>
      <c r="DB21" s="2">
        <f t="shared" si="8"/>
        <v>42</v>
      </c>
      <c r="DC21" s="2">
        <f t="shared" si="8"/>
        <v>26</v>
      </c>
      <c r="DD21" s="2">
        <f t="shared" si="8"/>
        <v>41</v>
      </c>
      <c r="DE21" s="2">
        <f t="shared" si="8"/>
        <v>508</v>
      </c>
      <c r="DF21" s="2">
        <f t="shared" si="8"/>
        <v>178</v>
      </c>
      <c r="DG21" s="2">
        <f t="shared" si="8"/>
        <v>151</v>
      </c>
      <c r="DH21" s="2">
        <f t="shared" si="8"/>
        <v>8</v>
      </c>
      <c r="DI21" s="2">
        <f t="shared" si="8"/>
        <v>86</v>
      </c>
      <c r="DJ21" s="2">
        <f t="shared" si="8"/>
        <v>85</v>
      </c>
      <c r="DK21" s="2">
        <f t="shared" si="8"/>
        <v>2798</v>
      </c>
      <c r="DL21" s="2">
        <f t="shared" si="8"/>
        <v>842</v>
      </c>
      <c r="DM21" s="2">
        <f t="shared" si="8"/>
        <v>295</v>
      </c>
      <c r="DN21" s="2">
        <f t="shared" si="8"/>
        <v>565</v>
      </c>
      <c r="DO21" s="2">
        <f t="shared" si="8"/>
        <v>245</v>
      </c>
      <c r="DP21" s="2">
        <f t="shared" si="8"/>
        <v>358</v>
      </c>
      <c r="DQ21" s="2">
        <f t="shared" si="8"/>
        <v>262</v>
      </c>
      <c r="DR21" s="2">
        <f t="shared" si="8"/>
        <v>231</v>
      </c>
      <c r="DS21" s="2">
        <f t="shared" si="8"/>
        <v>1736</v>
      </c>
      <c r="DT21" s="2">
        <f aca="true" t="shared" si="9" ref="DT21:EB21">+DT22+DT23+DT24</f>
        <v>995</v>
      </c>
      <c r="DU21" s="2">
        <f t="shared" si="9"/>
        <v>136</v>
      </c>
      <c r="DV21" s="2">
        <f t="shared" si="9"/>
        <v>448</v>
      </c>
      <c r="DW21" s="2">
        <f t="shared" si="9"/>
        <v>157</v>
      </c>
      <c r="DX21" s="2">
        <f t="shared" si="9"/>
        <v>967</v>
      </c>
      <c r="DY21" s="2">
        <f t="shared" si="9"/>
        <v>453</v>
      </c>
      <c r="DZ21" s="2">
        <f t="shared" si="9"/>
        <v>111</v>
      </c>
      <c r="EA21" s="2">
        <f t="shared" si="9"/>
        <v>44</v>
      </c>
      <c r="EB21" s="2">
        <f t="shared" si="9"/>
        <v>359</v>
      </c>
    </row>
    <row r="22" spans="2:132" ht="15">
      <c r="B22" s="32" t="s">
        <v>89</v>
      </c>
      <c r="C22" s="33"/>
      <c r="D22" s="33"/>
      <c r="E22" s="33"/>
      <c r="F22" s="33"/>
      <c r="G22" s="2">
        <f>SUM(H22:U22)</f>
        <v>4319</v>
      </c>
      <c r="H22" s="2">
        <v>596</v>
      </c>
      <c r="I22" s="2">
        <v>512</v>
      </c>
      <c r="J22" s="2">
        <v>112</v>
      </c>
      <c r="K22" s="2">
        <v>370</v>
      </c>
      <c r="L22" s="2">
        <v>388</v>
      </c>
      <c r="M22" s="2">
        <v>438</v>
      </c>
      <c r="N22" s="2">
        <v>265</v>
      </c>
      <c r="O22" s="2">
        <v>364</v>
      </c>
      <c r="P22" s="2">
        <v>244</v>
      </c>
      <c r="Q22" s="2">
        <v>383</v>
      </c>
      <c r="R22" s="2">
        <v>145</v>
      </c>
      <c r="S22" s="2">
        <v>316</v>
      </c>
      <c r="T22" s="2">
        <v>99</v>
      </c>
      <c r="U22" s="2">
        <v>87</v>
      </c>
      <c r="V22" s="2">
        <f>SUM(W22:AI22)</f>
        <v>1568</v>
      </c>
      <c r="W22" s="2">
        <v>118</v>
      </c>
      <c r="X22" s="2">
        <v>78</v>
      </c>
      <c r="Y22" s="2">
        <v>182</v>
      </c>
      <c r="Z22" s="2">
        <v>140</v>
      </c>
      <c r="AA22" s="2">
        <v>105</v>
      </c>
      <c r="AB22" s="2">
        <v>141</v>
      </c>
      <c r="AC22" s="2">
        <v>83</v>
      </c>
      <c r="AD22" s="2">
        <v>207</v>
      </c>
      <c r="AE22" s="2">
        <v>103</v>
      </c>
      <c r="AF22" s="2">
        <v>58</v>
      </c>
      <c r="AG22" s="2">
        <v>53</v>
      </c>
      <c r="AH22" s="2">
        <v>9</v>
      </c>
      <c r="AI22" s="2">
        <v>291</v>
      </c>
      <c r="AJ22" s="2">
        <f>SUM(AK22:AR22)</f>
        <v>1457</v>
      </c>
      <c r="AK22" s="2">
        <v>188</v>
      </c>
      <c r="AL22" s="2">
        <v>90</v>
      </c>
      <c r="AM22" s="2">
        <v>126</v>
      </c>
      <c r="AN22" s="2">
        <v>154</v>
      </c>
      <c r="AO22" s="2">
        <v>144</v>
      </c>
      <c r="AP22" s="2">
        <v>431</v>
      </c>
      <c r="AQ22" s="2">
        <v>192</v>
      </c>
      <c r="AR22" s="2">
        <v>132</v>
      </c>
      <c r="AS22" s="2">
        <f>SUM(AT22:AV22)</f>
        <v>182</v>
      </c>
      <c r="AT22" s="2">
        <v>82</v>
      </c>
      <c r="AU22" s="2">
        <v>25</v>
      </c>
      <c r="AV22" s="10">
        <v>75</v>
      </c>
      <c r="AW22" s="2">
        <f>SUM(AX22:BE22)</f>
        <v>367</v>
      </c>
      <c r="AX22" s="10">
        <v>61</v>
      </c>
      <c r="AY22" s="2">
        <v>53</v>
      </c>
      <c r="AZ22" s="2">
        <v>34</v>
      </c>
      <c r="BA22" s="2">
        <v>45</v>
      </c>
      <c r="BB22" s="2">
        <v>69</v>
      </c>
      <c r="BC22" s="2">
        <v>42</v>
      </c>
      <c r="BD22" s="2">
        <v>40</v>
      </c>
      <c r="BE22" s="2">
        <v>23</v>
      </c>
      <c r="BF22" s="2">
        <f>SUM(BG22:BN22)</f>
        <v>830</v>
      </c>
      <c r="BG22" s="2">
        <v>304</v>
      </c>
      <c r="BH22" s="2">
        <v>91</v>
      </c>
      <c r="BI22" s="2">
        <v>48</v>
      </c>
      <c r="BJ22" s="2">
        <v>91</v>
      </c>
      <c r="BK22" s="2">
        <v>77</v>
      </c>
      <c r="BL22" s="2">
        <v>52</v>
      </c>
      <c r="BM22" s="2">
        <v>76</v>
      </c>
      <c r="BN22" s="2">
        <v>91</v>
      </c>
      <c r="BO22" s="2">
        <f>SUM(BP22:BV22)</f>
        <v>617</v>
      </c>
      <c r="BP22" s="2">
        <v>73</v>
      </c>
      <c r="BQ22" s="2">
        <v>137</v>
      </c>
      <c r="BR22" s="2">
        <v>109</v>
      </c>
      <c r="BS22" s="2">
        <v>73</v>
      </c>
      <c r="BT22" s="2">
        <v>36</v>
      </c>
      <c r="BU22" s="2">
        <v>128</v>
      </c>
      <c r="BV22" s="2">
        <v>61</v>
      </c>
      <c r="BW22" s="2">
        <f>SUM(BX22:CB22)</f>
        <v>525</v>
      </c>
      <c r="BX22" s="2">
        <v>110</v>
      </c>
      <c r="BY22" s="2">
        <v>58</v>
      </c>
      <c r="BZ22" s="2">
        <v>110</v>
      </c>
      <c r="CA22" s="2">
        <v>141</v>
      </c>
      <c r="CB22" s="2">
        <v>106</v>
      </c>
      <c r="CC22" s="2">
        <f>SUM(CD22:CH22)</f>
        <v>655</v>
      </c>
      <c r="CD22" s="2">
        <v>196</v>
      </c>
      <c r="CE22" s="2">
        <v>27</v>
      </c>
      <c r="CF22" s="2">
        <v>17</v>
      </c>
      <c r="CG22" s="2">
        <v>329</v>
      </c>
      <c r="CH22" s="2">
        <v>86</v>
      </c>
      <c r="CI22" s="2">
        <f>SUM(CJ22:CV22)</f>
        <v>4305</v>
      </c>
      <c r="CJ22" s="2">
        <v>723</v>
      </c>
      <c r="CK22" s="2">
        <v>419</v>
      </c>
      <c r="CL22" s="2">
        <v>7</v>
      </c>
      <c r="CM22" s="2">
        <v>493</v>
      </c>
      <c r="CN22" s="2">
        <v>249</v>
      </c>
      <c r="CO22" s="2">
        <v>651</v>
      </c>
      <c r="CP22" s="2">
        <v>262</v>
      </c>
      <c r="CQ22" s="2">
        <v>172</v>
      </c>
      <c r="CR22" s="2">
        <v>125</v>
      </c>
      <c r="CS22" s="2">
        <v>39</v>
      </c>
      <c r="CT22" s="2">
        <v>431</v>
      </c>
      <c r="CU22" s="2">
        <v>104</v>
      </c>
      <c r="CV22" s="2">
        <v>630</v>
      </c>
      <c r="CW22" s="2">
        <f>SUM(CX22:DD22)</f>
        <v>155</v>
      </c>
      <c r="CX22" s="2">
        <v>41</v>
      </c>
      <c r="CY22" s="2">
        <v>23</v>
      </c>
      <c r="CZ22" s="2">
        <v>14</v>
      </c>
      <c r="DA22" s="2">
        <v>14</v>
      </c>
      <c r="DB22" s="2">
        <v>29</v>
      </c>
      <c r="DC22" s="2">
        <v>10</v>
      </c>
      <c r="DD22" s="2">
        <v>24</v>
      </c>
      <c r="DE22" s="2">
        <f>SUM(DF22:DJ22)</f>
        <v>390</v>
      </c>
      <c r="DF22" s="6">
        <v>142</v>
      </c>
      <c r="DG22" s="2">
        <v>111</v>
      </c>
      <c r="DH22" s="2">
        <v>7</v>
      </c>
      <c r="DI22" s="2">
        <v>69</v>
      </c>
      <c r="DJ22" s="2">
        <v>61</v>
      </c>
      <c r="DK22" s="2">
        <f>SUM(DL22:DR22)</f>
        <v>2021</v>
      </c>
      <c r="DL22" s="2">
        <v>575</v>
      </c>
      <c r="DM22" s="2">
        <v>224</v>
      </c>
      <c r="DN22" s="2">
        <v>413</v>
      </c>
      <c r="DO22" s="2">
        <v>207</v>
      </c>
      <c r="DP22" s="2">
        <v>232</v>
      </c>
      <c r="DQ22" s="2">
        <v>208</v>
      </c>
      <c r="DR22" s="2">
        <v>162</v>
      </c>
      <c r="DS22" s="2">
        <f>SUM(DT22:DW22)</f>
        <v>1232</v>
      </c>
      <c r="DT22" s="2">
        <v>670</v>
      </c>
      <c r="DU22" s="2">
        <v>109</v>
      </c>
      <c r="DV22" s="2">
        <v>332</v>
      </c>
      <c r="DW22" s="2">
        <v>121</v>
      </c>
      <c r="DX22" s="2">
        <f>SUM(DY22:EB22)</f>
        <v>751</v>
      </c>
      <c r="DY22" s="2">
        <v>335</v>
      </c>
      <c r="DZ22" s="2">
        <v>87</v>
      </c>
      <c r="EA22" s="2">
        <v>38</v>
      </c>
      <c r="EB22" s="2">
        <v>291</v>
      </c>
    </row>
    <row r="23" spans="2:132" ht="15">
      <c r="B23" s="32" t="s">
        <v>90</v>
      </c>
      <c r="C23" s="33"/>
      <c r="D23" s="33"/>
      <c r="E23" s="33"/>
      <c r="F23" s="33"/>
      <c r="G23" s="2">
        <f>SUM(H23:U23)</f>
        <v>1317</v>
      </c>
      <c r="H23" s="2">
        <v>154</v>
      </c>
      <c r="I23" s="2">
        <v>110</v>
      </c>
      <c r="J23" s="2">
        <v>53</v>
      </c>
      <c r="K23" s="2">
        <v>124</v>
      </c>
      <c r="L23" s="2">
        <v>131</v>
      </c>
      <c r="M23" s="2">
        <v>120</v>
      </c>
      <c r="N23" s="2">
        <v>85</v>
      </c>
      <c r="O23" s="2">
        <v>205</v>
      </c>
      <c r="P23" s="2">
        <v>70</v>
      </c>
      <c r="Q23" s="2">
        <v>122</v>
      </c>
      <c r="R23" s="2">
        <v>47</v>
      </c>
      <c r="S23" s="2">
        <v>57</v>
      </c>
      <c r="T23" s="2">
        <v>31</v>
      </c>
      <c r="U23" s="2">
        <v>8</v>
      </c>
      <c r="V23" s="2">
        <f>SUM(W23:AI23)</f>
        <v>311</v>
      </c>
      <c r="W23" s="2">
        <v>15</v>
      </c>
      <c r="X23" s="2">
        <v>22</v>
      </c>
      <c r="Y23" s="2">
        <v>39</v>
      </c>
      <c r="Z23" s="2">
        <v>20</v>
      </c>
      <c r="AA23" s="2">
        <v>8</v>
      </c>
      <c r="AB23" s="2">
        <v>35</v>
      </c>
      <c r="AC23" s="2">
        <v>17</v>
      </c>
      <c r="AD23" s="2">
        <v>42</v>
      </c>
      <c r="AE23" s="2">
        <v>13</v>
      </c>
      <c r="AF23" s="2">
        <v>11</v>
      </c>
      <c r="AG23" s="2">
        <v>7</v>
      </c>
      <c r="AH23" s="2">
        <v>0</v>
      </c>
      <c r="AI23" s="2">
        <v>82</v>
      </c>
      <c r="AJ23" s="2">
        <f>SUM(AK23:AR23)</f>
        <v>319</v>
      </c>
      <c r="AK23" s="2">
        <v>31</v>
      </c>
      <c r="AL23" s="2">
        <v>11</v>
      </c>
      <c r="AM23" s="2">
        <v>28</v>
      </c>
      <c r="AN23" s="2">
        <v>28</v>
      </c>
      <c r="AO23" s="2">
        <v>48</v>
      </c>
      <c r="AP23" s="2">
        <v>127</v>
      </c>
      <c r="AQ23" s="2">
        <v>29</v>
      </c>
      <c r="AR23" s="2">
        <v>17</v>
      </c>
      <c r="AS23" s="2">
        <f>SUM(AT23:AV23)</f>
        <v>27</v>
      </c>
      <c r="AT23" s="2">
        <v>6</v>
      </c>
      <c r="AU23" s="2">
        <v>5</v>
      </c>
      <c r="AV23" s="2">
        <v>16</v>
      </c>
      <c r="AW23" s="2">
        <f>SUM(AX23:BE23)</f>
        <v>63</v>
      </c>
      <c r="AX23" s="2">
        <v>10</v>
      </c>
      <c r="AY23" s="2">
        <v>9</v>
      </c>
      <c r="AZ23" s="2">
        <v>11</v>
      </c>
      <c r="BA23" s="2">
        <v>9</v>
      </c>
      <c r="BB23" s="2">
        <v>9</v>
      </c>
      <c r="BC23" s="2">
        <v>7</v>
      </c>
      <c r="BD23" s="2">
        <v>7</v>
      </c>
      <c r="BE23" s="2">
        <v>1</v>
      </c>
      <c r="BF23" s="2">
        <f>SUM(BG23:BN23)</f>
        <v>166</v>
      </c>
      <c r="BG23" s="2">
        <v>67</v>
      </c>
      <c r="BH23" s="2">
        <v>13</v>
      </c>
      <c r="BI23" s="2">
        <v>9</v>
      </c>
      <c r="BJ23" s="2">
        <v>20</v>
      </c>
      <c r="BK23" s="2">
        <v>12</v>
      </c>
      <c r="BL23" s="2">
        <v>13</v>
      </c>
      <c r="BM23" s="2">
        <v>23</v>
      </c>
      <c r="BN23" s="2">
        <v>9</v>
      </c>
      <c r="BO23" s="2">
        <f>SUM(BP23:BV23)</f>
        <v>88</v>
      </c>
      <c r="BP23" s="2">
        <v>6</v>
      </c>
      <c r="BQ23" s="2">
        <v>11</v>
      </c>
      <c r="BR23" s="2">
        <v>8</v>
      </c>
      <c r="BS23" s="2">
        <v>11</v>
      </c>
      <c r="BT23" s="2">
        <v>12</v>
      </c>
      <c r="BU23" s="2">
        <v>32</v>
      </c>
      <c r="BV23" s="2">
        <v>8</v>
      </c>
      <c r="BW23" s="2">
        <f>SUM(BX23:CB23)</f>
        <v>117</v>
      </c>
      <c r="BX23" s="2">
        <v>16</v>
      </c>
      <c r="BY23" s="2">
        <v>17</v>
      </c>
      <c r="BZ23" s="2">
        <v>18</v>
      </c>
      <c r="CA23" s="2">
        <v>42</v>
      </c>
      <c r="CB23" s="2">
        <v>24</v>
      </c>
      <c r="CC23" s="2">
        <f>SUM(CD23:CH23)</f>
        <v>127</v>
      </c>
      <c r="CD23" s="2">
        <v>35</v>
      </c>
      <c r="CE23" s="2">
        <v>7</v>
      </c>
      <c r="CF23" s="2">
        <v>2</v>
      </c>
      <c r="CG23" s="2">
        <v>68</v>
      </c>
      <c r="CH23" s="2">
        <v>15</v>
      </c>
      <c r="CI23" s="2">
        <f>SUM(CJ23:CV23)</f>
        <v>1266</v>
      </c>
      <c r="CJ23" s="2">
        <v>155</v>
      </c>
      <c r="CK23" s="2">
        <v>83</v>
      </c>
      <c r="CL23" s="2">
        <v>1</v>
      </c>
      <c r="CM23" s="2">
        <v>177</v>
      </c>
      <c r="CN23" s="2">
        <v>62</v>
      </c>
      <c r="CO23" s="2">
        <v>201</v>
      </c>
      <c r="CP23" s="2">
        <v>169</v>
      </c>
      <c r="CQ23" s="2">
        <v>32</v>
      </c>
      <c r="CR23" s="2">
        <v>25</v>
      </c>
      <c r="CS23" s="2">
        <v>19</v>
      </c>
      <c r="CT23" s="2">
        <v>133</v>
      </c>
      <c r="CU23" s="2">
        <v>19</v>
      </c>
      <c r="CV23" s="2">
        <v>190</v>
      </c>
      <c r="CW23" s="2">
        <f>SUM(CX23:DD23)</f>
        <v>54</v>
      </c>
      <c r="CX23" s="2">
        <v>8</v>
      </c>
      <c r="CY23" s="2">
        <v>4</v>
      </c>
      <c r="CZ23" s="2">
        <v>7</v>
      </c>
      <c r="DA23" s="2">
        <v>7</v>
      </c>
      <c r="DB23" s="2">
        <v>7</v>
      </c>
      <c r="DC23" s="2">
        <v>8</v>
      </c>
      <c r="DD23" s="2">
        <v>13</v>
      </c>
      <c r="DE23" s="2">
        <f>SUM(DF23:DJ23)</f>
        <v>79</v>
      </c>
      <c r="DF23" s="2">
        <v>19</v>
      </c>
      <c r="DG23" s="2">
        <v>31</v>
      </c>
      <c r="DH23" s="2">
        <v>1</v>
      </c>
      <c r="DI23" s="2">
        <v>13</v>
      </c>
      <c r="DJ23" s="2">
        <v>15</v>
      </c>
      <c r="DK23" s="2">
        <f>SUM(DL23:DR23)</f>
        <v>540</v>
      </c>
      <c r="DL23" s="2">
        <v>170</v>
      </c>
      <c r="DM23" s="2">
        <v>47</v>
      </c>
      <c r="DN23" s="2">
        <v>116</v>
      </c>
      <c r="DO23" s="2">
        <v>24</v>
      </c>
      <c r="DP23" s="2">
        <v>96</v>
      </c>
      <c r="DQ23" s="2">
        <v>34</v>
      </c>
      <c r="DR23" s="2">
        <v>53</v>
      </c>
      <c r="DS23" s="2">
        <f>SUM(DT23:DW23)</f>
        <v>356</v>
      </c>
      <c r="DT23" s="2">
        <v>233</v>
      </c>
      <c r="DU23" s="2">
        <v>18</v>
      </c>
      <c r="DV23" s="2">
        <v>84</v>
      </c>
      <c r="DW23" s="2">
        <v>21</v>
      </c>
      <c r="DX23" s="2">
        <f>SUM(DY23:EB23)</f>
        <v>130</v>
      </c>
      <c r="DY23" s="2">
        <v>65</v>
      </c>
      <c r="DZ23" s="2">
        <v>17</v>
      </c>
      <c r="EA23" s="2">
        <v>3</v>
      </c>
      <c r="EB23" s="2">
        <v>45</v>
      </c>
    </row>
    <row r="24" spans="2:132" ht="15">
      <c r="B24" s="32" t="s">
        <v>91</v>
      </c>
      <c r="C24" s="33"/>
      <c r="D24" s="33"/>
      <c r="E24" s="33"/>
      <c r="F24" s="33"/>
      <c r="G24" s="2">
        <f>SUM(H24:U24)</f>
        <v>1106</v>
      </c>
      <c r="H24" s="2">
        <v>114</v>
      </c>
      <c r="I24" s="2">
        <v>168</v>
      </c>
      <c r="J24" s="2">
        <v>37</v>
      </c>
      <c r="K24" s="2">
        <v>140</v>
      </c>
      <c r="L24" s="2">
        <v>110</v>
      </c>
      <c r="M24" s="2">
        <v>81</v>
      </c>
      <c r="N24" s="2">
        <v>31</v>
      </c>
      <c r="O24" s="2">
        <v>153</v>
      </c>
      <c r="P24" s="2">
        <v>57</v>
      </c>
      <c r="Q24" s="2">
        <v>99</v>
      </c>
      <c r="R24" s="2">
        <v>25</v>
      </c>
      <c r="S24" s="2">
        <v>55</v>
      </c>
      <c r="T24" s="2">
        <v>26</v>
      </c>
      <c r="U24" s="2">
        <v>10</v>
      </c>
      <c r="V24" s="2">
        <f>SUM(W24:AI24)</f>
        <v>287</v>
      </c>
      <c r="W24" s="2">
        <v>22</v>
      </c>
      <c r="X24" s="2">
        <v>25</v>
      </c>
      <c r="Y24" s="2">
        <v>42</v>
      </c>
      <c r="Z24" s="2">
        <v>26</v>
      </c>
      <c r="AA24" s="2">
        <v>15</v>
      </c>
      <c r="AB24" s="2">
        <v>31</v>
      </c>
      <c r="AC24" s="2">
        <v>14</v>
      </c>
      <c r="AD24" s="2">
        <v>36</v>
      </c>
      <c r="AE24" s="2">
        <v>17</v>
      </c>
      <c r="AF24" s="2">
        <v>12</v>
      </c>
      <c r="AG24" s="2">
        <v>9</v>
      </c>
      <c r="AH24" s="2">
        <v>2</v>
      </c>
      <c r="AI24" s="2">
        <v>36</v>
      </c>
      <c r="AJ24" s="2">
        <f>SUM(AK24:AR24)</f>
        <v>182</v>
      </c>
      <c r="AK24" s="2">
        <v>42</v>
      </c>
      <c r="AL24" s="2">
        <v>12</v>
      </c>
      <c r="AM24" s="2">
        <v>12</v>
      </c>
      <c r="AN24" s="2">
        <v>16</v>
      </c>
      <c r="AO24" s="2">
        <v>19</v>
      </c>
      <c r="AP24" s="2">
        <v>41</v>
      </c>
      <c r="AQ24" s="2">
        <v>26</v>
      </c>
      <c r="AR24" s="2">
        <v>14</v>
      </c>
      <c r="AS24" s="2">
        <f>SUM(AT24:AV24)</f>
        <v>16</v>
      </c>
      <c r="AT24" s="2">
        <v>8</v>
      </c>
      <c r="AU24" s="2">
        <v>1</v>
      </c>
      <c r="AV24" s="2">
        <v>7</v>
      </c>
      <c r="AW24" s="2">
        <f>SUM(AX24:BE24)</f>
        <v>72</v>
      </c>
      <c r="AX24" s="2">
        <v>23</v>
      </c>
      <c r="AY24" s="2">
        <v>6</v>
      </c>
      <c r="AZ24" s="2">
        <v>15</v>
      </c>
      <c r="BA24" s="2">
        <v>8</v>
      </c>
      <c r="BB24" s="2">
        <v>8</v>
      </c>
      <c r="BC24" s="2">
        <v>3</v>
      </c>
      <c r="BD24" s="2">
        <v>9</v>
      </c>
      <c r="BE24" s="2">
        <v>0</v>
      </c>
      <c r="BF24" s="2">
        <f>SUM(BG24:BN24)</f>
        <v>115</v>
      </c>
      <c r="BG24" s="2">
        <v>51</v>
      </c>
      <c r="BH24" s="2">
        <v>14</v>
      </c>
      <c r="BI24" s="2">
        <v>8</v>
      </c>
      <c r="BJ24" s="2">
        <v>9</v>
      </c>
      <c r="BK24" s="2">
        <v>12</v>
      </c>
      <c r="BL24" s="2">
        <v>7</v>
      </c>
      <c r="BM24" s="2">
        <v>8</v>
      </c>
      <c r="BN24" s="2">
        <v>6</v>
      </c>
      <c r="BO24" s="2">
        <f>SUM(BP24:BV24)</f>
        <v>75</v>
      </c>
      <c r="BP24" s="2">
        <v>6</v>
      </c>
      <c r="BQ24" s="2">
        <v>16</v>
      </c>
      <c r="BR24" s="2">
        <v>17</v>
      </c>
      <c r="BS24" s="2">
        <v>5</v>
      </c>
      <c r="BT24" s="2">
        <v>4</v>
      </c>
      <c r="BU24" s="2">
        <v>23</v>
      </c>
      <c r="BV24" s="2">
        <v>4</v>
      </c>
      <c r="BW24" s="2">
        <f>SUM(BX24:CB24)</f>
        <v>127</v>
      </c>
      <c r="BX24" s="2">
        <v>30</v>
      </c>
      <c r="BY24" s="2">
        <v>13</v>
      </c>
      <c r="BZ24" s="2">
        <v>24</v>
      </c>
      <c r="CA24" s="2">
        <v>50</v>
      </c>
      <c r="CB24" s="2">
        <v>10</v>
      </c>
      <c r="CC24" s="2">
        <f>SUM(CD24:CH24)</f>
        <v>71</v>
      </c>
      <c r="CD24" s="2">
        <v>29</v>
      </c>
      <c r="CE24" s="2">
        <v>2</v>
      </c>
      <c r="CF24" s="2">
        <v>1</v>
      </c>
      <c r="CG24" s="2">
        <v>30</v>
      </c>
      <c r="CH24" s="2">
        <v>9</v>
      </c>
      <c r="CI24" s="2">
        <f>SUM(CJ24:CV24)</f>
        <v>797</v>
      </c>
      <c r="CJ24" s="2">
        <v>139</v>
      </c>
      <c r="CK24" s="2">
        <v>50</v>
      </c>
      <c r="CL24" s="2">
        <v>3</v>
      </c>
      <c r="CM24" s="2">
        <v>103</v>
      </c>
      <c r="CN24" s="2">
        <v>34</v>
      </c>
      <c r="CO24" s="2">
        <v>113</v>
      </c>
      <c r="CP24" s="2">
        <v>160</v>
      </c>
      <c r="CQ24" s="2">
        <v>27</v>
      </c>
      <c r="CR24" s="2">
        <v>29</v>
      </c>
      <c r="CS24" s="2">
        <v>7</v>
      </c>
      <c r="CT24" s="2">
        <v>51</v>
      </c>
      <c r="CU24" s="2">
        <v>11</v>
      </c>
      <c r="CV24" s="2">
        <v>70</v>
      </c>
      <c r="CW24" s="2">
        <f>SUM(CX24:DD24)</f>
        <v>31</v>
      </c>
      <c r="CX24" s="2">
        <v>5</v>
      </c>
      <c r="CY24" s="2">
        <v>2</v>
      </c>
      <c r="CZ24" s="2">
        <v>4</v>
      </c>
      <c r="DA24" s="2">
        <v>2</v>
      </c>
      <c r="DB24" s="2">
        <v>6</v>
      </c>
      <c r="DC24" s="2">
        <v>8</v>
      </c>
      <c r="DD24" s="2">
        <v>4</v>
      </c>
      <c r="DE24" s="2">
        <f>SUM(DF24:DJ24)</f>
        <v>39</v>
      </c>
      <c r="DF24" s="2">
        <v>17</v>
      </c>
      <c r="DG24" s="2">
        <v>9</v>
      </c>
      <c r="DH24" s="2">
        <v>0</v>
      </c>
      <c r="DI24" s="2">
        <v>4</v>
      </c>
      <c r="DJ24" s="2">
        <v>9</v>
      </c>
      <c r="DK24" s="2">
        <f>SUM(DL24:DR24)</f>
        <v>237</v>
      </c>
      <c r="DL24" s="2">
        <v>97</v>
      </c>
      <c r="DM24" s="2">
        <v>24</v>
      </c>
      <c r="DN24" s="2">
        <v>36</v>
      </c>
      <c r="DO24" s="2">
        <v>14</v>
      </c>
      <c r="DP24" s="2">
        <v>30</v>
      </c>
      <c r="DQ24" s="2">
        <v>20</v>
      </c>
      <c r="DR24" s="2">
        <v>16</v>
      </c>
      <c r="DS24" s="2">
        <f>SUM(DT24:DW24)</f>
        <v>148</v>
      </c>
      <c r="DT24" s="2">
        <v>92</v>
      </c>
      <c r="DU24" s="2">
        <v>9</v>
      </c>
      <c r="DV24" s="2">
        <v>32</v>
      </c>
      <c r="DW24" s="2">
        <v>15</v>
      </c>
      <c r="DX24" s="2">
        <f>SUM(DY24:EB24)</f>
        <v>86</v>
      </c>
      <c r="DY24" s="2">
        <v>53</v>
      </c>
      <c r="DZ24" s="2">
        <v>7</v>
      </c>
      <c r="EA24" s="2">
        <v>3</v>
      </c>
      <c r="EB24" s="2">
        <v>23</v>
      </c>
    </row>
    <row r="25" spans="2:132" ht="15">
      <c r="B25" s="42" t="s">
        <v>432</v>
      </c>
      <c r="C25" s="42"/>
      <c r="D25" s="42"/>
      <c r="E25" s="42"/>
      <c r="F25" s="42"/>
      <c r="G25" s="42"/>
      <c r="H25" s="42"/>
      <c r="I25" s="42"/>
      <c r="J25" s="42"/>
      <c r="K25" s="42"/>
      <c r="L25" s="42"/>
      <c r="M25" s="42"/>
      <c r="N25" s="42"/>
      <c r="O25" s="42"/>
      <c r="P25" s="42"/>
      <c r="Q25" s="42"/>
      <c r="R25" s="42"/>
      <c r="S25" s="42"/>
      <c r="T25" s="42"/>
      <c r="U25" s="42"/>
      <c r="V25" s="42"/>
      <c r="W25" s="42"/>
      <c r="X25" s="42"/>
      <c r="Y25" s="42"/>
      <c r="Z25" s="42"/>
      <c r="AA25" s="42"/>
      <c r="AB25" s="42"/>
      <c r="AC25" s="42"/>
      <c r="AD25" s="42"/>
      <c r="AE25" s="42"/>
      <c r="AF25" s="42"/>
      <c r="AG25" s="42"/>
      <c r="AH25" s="42"/>
      <c r="AI25" s="42"/>
      <c r="AJ25" s="42"/>
      <c r="AK25" s="42"/>
      <c r="AL25" s="42"/>
      <c r="AM25" s="42"/>
      <c r="AN25" s="42"/>
      <c r="AO25" s="42"/>
      <c r="AP25" s="42"/>
      <c r="AQ25" s="42"/>
      <c r="AR25" s="42"/>
      <c r="AS25" s="42"/>
      <c r="AT25" s="42"/>
      <c r="AU25" s="42"/>
      <c r="AV25" s="42"/>
      <c r="AW25" s="42"/>
      <c r="AX25" s="42"/>
      <c r="AY25" s="42"/>
      <c r="AZ25" s="42"/>
      <c r="BA25" s="42"/>
      <c r="BB25" s="42"/>
      <c r="BC25" s="42"/>
      <c r="BD25" s="42"/>
      <c r="BE25" s="42"/>
      <c r="BF25" s="42"/>
      <c r="BG25" s="42"/>
      <c r="BH25" s="42"/>
      <c r="BI25" s="42"/>
      <c r="BJ25" s="42"/>
      <c r="BK25" s="42"/>
      <c r="BL25" s="42"/>
      <c r="BM25" s="42"/>
      <c r="BN25" s="42"/>
      <c r="BO25" s="42"/>
      <c r="BP25" s="42"/>
      <c r="BQ25" s="42"/>
      <c r="BR25" s="42"/>
      <c r="BS25" s="42"/>
      <c r="BT25" s="42"/>
      <c r="BU25" s="42"/>
      <c r="BV25" s="42"/>
      <c r="BW25" s="42"/>
      <c r="BX25" s="42"/>
      <c r="BY25" s="42"/>
      <c r="BZ25" s="42"/>
      <c r="CA25" s="42"/>
      <c r="CB25" s="42"/>
      <c r="CC25" s="42"/>
      <c r="CD25" s="42"/>
      <c r="CE25" s="42"/>
      <c r="CF25" s="42"/>
      <c r="CG25" s="42"/>
      <c r="CH25" s="42"/>
      <c r="CI25" s="42"/>
      <c r="CJ25" s="42"/>
      <c r="CK25" s="42"/>
      <c r="CL25" s="42"/>
      <c r="CM25" s="42"/>
      <c r="CN25" s="42"/>
      <c r="CO25" s="42"/>
      <c r="CP25" s="42"/>
      <c r="CQ25" s="42"/>
      <c r="CR25" s="42"/>
      <c r="CS25" s="42"/>
      <c r="CT25" s="42"/>
      <c r="CU25" s="42"/>
      <c r="CV25" s="42"/>
      <c r="CW25" s="42"/>
      <c r="CX25" s="42"/>
      <c r="CY25" s="42"/>
      <c r="CZ25" s="42"/>
      <c r="DA25" s="42"/>
      <c r="DB25" s="42"/>
      <c r="DC25" s="42"/>
      <c r="DD25" s="42"/>
      <c r="DE25" s="42"/>
      <c r="DF25" s="42"/>
      <c r="DG25" s="42"/>
      <c r="DH25" s="42"/>
      <c r="DI25" s="42"/>
      <c r="DJ25" s="42"/>
      <c r="DK25" s="42"/>
      <c r="DL25" s="42"/>
      <c r="DM25" s="42"/>
      <c r="DN25" s="42"/>
      <c r="DO25" s="42"/>
      <c r="DP25" s="42"/>
      <c r="DQ25" s="42"/>
      <c r="DR25" s="42"/>
      <c r="DS25" s="42"/>
      <c r="DT25" s="42"/>
      <c r="DU25" s="42"/>
      <c r="DV25" s="42"/>
      <c r="DW25" s="42"/>
      <c r="DX25" s="42"/>
      <c r="DY25" s="42"/>
      <c r="DZ25" s="42"/>
      <c r="EA25" s="42"/>
      <c r="EB25" s="42"/>
    </row>
    <row r="28" ht="15">
      <c r="CI28" s="3"/>
    </row>
    <row r="29" spans="22:23" ht="15">
      <c r="V29" s="3"/>
      <c r="W29" s="3"/>
    </row>
    <row r="30" spans="6:22" ht="15">
      <c r="F30" s="3"/>
      <c r="H30" s="3"/>
      <c r="V30" s="3"/>
    </row>
    <row r="31" spans="8:22" ht="15">
      <c r="H31" s="3"/>
      <c r="V31" s="3"/>
    </row>
    <row r="32" spans="8:22" ht="15">
      <c r="H32" s="3"/>
      <c r="V32" s="3"/>
    </row>
    <row r="35" ht="12" customHeight="1">
      <c r="A35" s="7" t="s">
        <v>92</v>
      </c>
    </row>
  </sheetData>
  <sheetProtection/>
  <mergeCells count="13">
    <mergeCell ref="B25:EB25"/>
    <mergeCell ref="B18:F18"/>
    <mergeCell ref="B19:F19"/>
    <mergeCell ref="B21:F21"/>
    <mergeCell ref="B22:F22"/>
    <mergeCell ref="B23:F23"/>
    <mergeCell ref="B24:F24"/>
    <mergeCell ref="B11:F12"/>
    <mergeCell ref="G11:EB11"/>
    <mergeCell ref="B14:F14"/>
    <mergeCell ref="B15:F15"/>
    <mergeCell ref="B17:F17"/>
    <mergeCell ref="B10:EB10"/>
  </mergeCells>
  <printOptions/>
  <pageMargins left="0.7" right="0.7" top="0.75" bottom="0.75" header="0.3" footer="0.3"/>
  <pageSetup horizontalDpi="600" verticalDpi="600" orientation="portrait" r:id="rId1"/>
  <ignoredErrors>
    <ignoredError sqref="DX14 DX17 BO14:BO17 BW14:BW17 CC14:CC17 CI14:CI18 CW14:CW17 DE14:DE17 DK14:DK17 DS14:DS17" formula="1"/>
  </ignoredErrors>
</worksheet>
</file>

<file path=xl/worksheets/sheet5.xml><?xml version="1.0" encoding="utf-8"?>
<worksheet xmlns="http://schemas.openxmlformats.org/spreadsheetml/2006/main" xmlns:r="http://schemas.openxmlformats.org/officeDocument/2006/relationships">
  <dimension ref="A10:BM35"/>
  <sheetViews>
    <sheetView showGridLines="0" zoomScalePageLayoutView="0" workbookViewId="0" topLeftCell="A1">
      <selection activeCell="B25" sqref="B25:BM25"/>
    </sheetView>
  </sheetViews>
  <sheetFormatPr defaultColWidth="11.421875" defaultRowHeight="15"/>
  <cols>
    <col min="6" max="6" width="6.00390625" style="0" customWidth="1"/>
  </cols>
  <sheetData>
    <row r="10" spans="2:65" ht="21" customHeight="1">
      <c r="B10" s="45" t="s">
        <v>436</v>
      </c>
      <c r="C10" s="45"/>
      <c r="D10" s="45"/>
      <c r="E10" s="45"/>
      <c r="F10" s="45"/>
      <c r="G10" s="45"/>
      <c r="H10" s="45"/>
      <c r="I10" s="45"/>
      <c r="J10" s="45"/>
      <c r="K10" s="45"/>
      <c r="L10" s="45"/>
      <c r="M10" s="45"/>
      <c r="N10" s="45"/>
      <c r="O10" s="45"/>
      <c r="P10" s="45"/>
      <c r="Q10" s="45"/>
      <c r="R10" s="45"/>
      <c r="S10" s="45"/>
      <c r="T10" s="45"/>
      <c r="U10" s="45"/>
      <c r="V10" s="45"/>
      <c r="W10" s="45"/>
      <c r="X10" s="45"/>
      <c r="Y10" s="45"/>
      <c r="Z10" s="45"/>
      <c r="AA10" s="45"/>
      <c r="AB10" s="45"/>
      <c r="AC10" s="45"/>
      <c r="AD10" s="45"/>
      <c r="AE10" s="45"/>
      <c r="AF10" s="45"/>
      <c r="AG10" s="45"/>
      <c r="AH10" s="45"/>
      <c r="AI10" s="45"/>
      <c r="AJ10" s="45"/>
      <c r="AK10" s="45"/>
      <c r="AL10" s="45"/>
      <c r="AM10" s="45"/>
      <c r="AN10" s="45"/>
      <c r="AO10" s="45"/>
      <c r="AP10" s="45"/>
      <c r="AQ10" s="45"/>
      <c r="AR10" s="45"/>
      <c r="AS10" s="45"/>
      <c r="AT10" s="45"/>
      <c r="AU10" s="45"/>
      <c r="AV10" s="45"/>
      <c r="AW10" s="45"/>
      <c r="AX10" s="45"/>
      <c r="AY10" s="45"/>
      <c r="AZ10" s="45"/>
      <c r="BA10" s="45"/>
      <c r="BB10" s="45"/>
      <c r="BC10" s="45"/>
      <c r="BD10" s="45"/>
      <c r="BE10" s="45"/>
      <c r="BF10" s="45"/>
      <c r="BG10" s="45"/>
      <c r="BH10" s="45"/>
      <c r="BI10" s="45"/>
      <c r="BJ10" s="45"/>
      <c r="BK10" s="45"/>
      <c r="BL10" s="45"/>
      <c r="BM10" s="45"/>
    </row>
    <row r="11" spans="2:65" ht="18.75" customHeight="1">
      <c r="B11" s="37" t="s">
        <v>0</v>
      </c>
      <c r="C11" s="37"/>
      <c r="D11" s="37"/>
      <c r="E11" s="37"/>
      <c r="F11" s="37"/>
      <c r="G11" s="41" t="s">
        <v>430</v>
      </c>
      <c r="H11" s="41"/>
      <c r="I11" s="41"/>
      <c r="J11" s="41"/>
      <c r="K11" s="41"/>
      <c r="L11" s="41"/>
      <c r="M11" s="41"/>
      <c r="N11" s="41"/>
      <c r="O11" s="41"/>
      <c r="P11" s="41"/>
      <c r="Q11" s="41"/>
      <c r="R11" s="41"/>
      <c r="S11" s="41"/>
      <c r="T11" s="41"/>
      <c r="U11" s="41"/>
      <c r="V11" s="41"/>
      <c r="W11" s="41"/>
      <c r="X11" s="41"/>
      <c r="Y11" s="41"/>
      <c r="Z11" s="41"/>
      <c r="AA11" s="41"/>
      <c r="AB11" s="41"/>
      <c r="AC11" s="41"/>
      <c r="AD11" s="41"/>
      <c r="AE11" s="41"/>
      <c r="AF11" s="41"/>
      <c r="AG11" s="41"/>
      <c r="AH11" s="41"/>
      <c r="AI11" s="41"/>
      <c r="AJ11" s="41"/>
      <c r="AK11" s="41"/>
      <c r="AL11" s="41"/>
      <c r="AM11" s="41"/>
      <c r="AN11" s="41"/>
      <c r="AO11" s="41"/>
      <c r="AP11" s="41"/>
      <c r="AQ11" s="41"/>
      <c r="AR11" s="41"/>
      <c r="AS11" s="41"/>
      <c r="AT11" s="41"/>
      <c r="AU11" s="41"/>
      <c r="AV11" s="41"/>
      <c r="AW11" s="41"/>
      <c r="AX11" s="41"/>
      <c r="AY11" s="41"/>
      <c r="AZ11" s="41"/>
      <c r="BA11" s="41"/>
      <c r="BB11" s="41"/>
      <c r="BC11" s="41"/>
      <c r="BD11" s="41"/>
      <c r="BE11" s="41"/>
      <c r="BF11" s="41"/>
      <c r="BG11" s="41"/>
      <c r="BH11" s="41"/>
      <c r="BI11" s="41"/>
      <c r="BJ11" s="41"/>
      <c r="BK11" s="41"/>
      <c r="BL11" s="41"/>
      <c r="BM11" s="41"/>
    </row>
    <row r="12" spans="2:65" ht="24">
      <c r="B12" s="38"/>
      <c r="C12" s="38"/>
      <c r="D12" s="38"/>
      <c r="E12" s="38"/>
      <c r="F12" s="38"/>
      <c r="G12" s="27" t="s">
        <v>37</v>
      </c>
      <c r="H12" s="11" t="s">
        <v>262</v>
      </c>
      <c r="I12" s="11" t="s">
        <v>263</v>
      </c>
      <c r="J12" s="11" t="s">
        <v>93</v>
      </c>
      <c r="K12" s="11" t="s">
        <v>264</v>
      </c>
      <c r="L12" s="11" t="s">
        <v>265</v>
      </c>
      <c r="M12" s="11" t="s">
        <v>266</v>
      </c>
      <c r="N12" s="11" t="s">
        <v>267</v>
      </c>
      <c r="O12" s="11" t="s">
        <v>268</v>
      </c>
      <c r="P12" s="11" t="s">
        <v>269</v>
      </c>
      <c r="Q12" s="11" t="s">
        <v>270</v>
      </c>
      <c r="R12" s="11" t="s">
        <v>271</v>
      </c>
      <c r="S12" s="27" t="s">
        <v>38</v>
      </c>
      <c r="T12" s="11" t="s">
        <v>272</v>
      </c>
      <c r="U12" s="11" t="s">
        <v>116</v>
      </c>
      <c r="V12" s="11" t="s">
        <v>273</v>
      </c>
      <c r="W12" s="11" t="s">
        <v>274</v>
      </c>
      <c r="X12" s="11" t="s">
        <v>275</v>
      </c>
      <c r="Y12" s="27" t="s">
        <v>39</v>
      </c>
      <c r="Z12" s="11" t="s">
        <v>276</v>
      </c>
      <c r="AA12" s="11" t="s">
        <v>277</v>
      </c>
      <c r="AB12" s="11" t="s">
        <v>197</v>
      </c>
      <c r="AC12" s="11" t="s">
        <v>49</v>
      </c>
      <c r="AD12" s="11" t="s">
        <v>148</v>
      </c>
      <c r="AE12" s="11" t="s">
        <v>269</v>
      </c>
      <c r="AF12" s="11" t="s">
        <v>196</v>
      </c>
      <c r="AG12" s="11" t="s">
        <v>278</v>
      </c>
      <c r="AH12" s="27" t="s">
        <v>40</v>
      </c>
      <c r="AI12" s="11" t="s">
        <v>279</v>
      </c>
      <c r="AJ12" s="11" t="s">
        <v>280</v>
      </c>
      <c r="AK12" s="11" t="s">
        <v>183</v>
      </c>
      <c r="AL12" s="27" t="s">
        <v>41</v>
      </c>
      <c r="AM12" s="11" t="s">
        <v>41</v>
      </c>
      <c r="AN12" s="11" t="s">
        <v>281</v>
      </c>
      <c r="AO12" s="11" t="s">
        <v>282</v>
      </c>
      <c r="AP12" s="11" t="s">
        <v>57</v>
      </c>
      <c r="AQ12" s="11" t="s">
        <v>283</v>
      </c>
      <c r="AR12" s="11" t="s">
        <v>284</v>
      </c>
      <c r="AS12" s="11" t="s">
        <v>285</v>
      </c>
      <c r="AT12" s="11" t="s">
        <v>286</v>
      </c>
      <c r="AU12" s="11" t="s">
        <v>287</v>
      </c>
      <c r="AV12" s="11" t="s">
        <v>288</v>
      </c>
      <c r="AW12" s="11" t="s">
        <v>289</v>
      </c>
      <c r="AX12" s="11" t="s">
        <v>290</v>
      </c>
      <c r="AY12" s="27" t="s">
        <v>42</v>
      </c>
      <c r="AZ12" s="11" t="s">
        <v>291</v>
      </c>
      <c r="BA12" s="11" t="s">
        <v>292</v>
      </c>
      <c r="BB12" s="11" t="s">
        <v>293</v>
      </c>
      <c r="BC12" s="27" t="s">
        <v>43</v>
      </c>
      <c r="BD12" s="11" t="s">
        <v>49</v>
      </c>
      <c r="BE12" s="11" t="s">
        <v>294</v>
      </c>
      <c r="BF12" s="11" t="s">
        <v>295</v>
      </c>
      <c r="BG12" s="11" t="s">
        <v>296</v>
      </c>
      <c r="BH12" s="11" t="s">
        <v>287</v>
      </c>
      <c r="BI12" s="27" t="s">
        <v>44</v>
      </c>
      <c r="BJ12" s="11" t="s">
        <v>297</v>
      </c>
      <c r="BK12" s="11" t="s">
        <v>50</v>
      </c>
      <c r="BL12" s="11" t="s">
        <v>298</v>
      </c>
      <c r="BM12" s="11" t="s">
        <v>299</v>
      </c>
    </row>
    <row r="13" spans="2:65" ht="15">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row>
    <row r="14" spans="2:65" ht="15">
      <c r="B14" s="32" t="s">
        <v>83</v>
      </c>
      <c r="C14" s="33"/>
      <c r="D14" s="33"/>
      <c r="E14" s="33"/>
      <c r="F14" s="33"/>
      <c r="G14" s="2">
        <f>SUM(H14:R14)</f>
        <v>3904</v>
      </c>
      <c r="H14" s="2">
        <f aca="true" t="shared" si="0" ref="H14:AO14">+H17+H21</f>
        <v>329</v>
      </c>
      <c r="I14" s="2">
        <f t="shared" si="0"/>
        <v>137</v>
      </c>
      <c r="J14" s="2">
        <f t="shared" si="0"/>
        <v>538</v>
      </c>
      <c r="K14" s="2">
        <f t="shared" si="0"/>
        <v>909</v>
      </c>
      <c r="L14" s="2">
        <f t="shared" si="0"/>
        <v>757</v>
      </c>
      <c r="M14" s="2">
        <f t="shared" si="0"/>
        <v>284</v>
      </c>
      <c r="N14" s="2">
        <f t="shared" si="0"/>
        <v>275</v>
      </c>
      <c r="O14" s="2">
        <f t="shared" si="0"/>
        <v>153</v>
      </c>
      <c r="P14" s="2">
        <f t="shared" si="0"/>
        <v>246</v>
      </c>
      <c r="Q14" s="2">
        <f t="shared" si="0"/>
        <v>103</v>
      </c>
      <c r="R14" s="2">
        <f t="shared" si="0"/>
        <v>173</v>
      </c>
      <c r="S14" s="2">
        <f>SUM(T14:X14)</f>
        <v>1724</v>
      </c>
      <c r="T14" s="2">
        <f t="shared" si="0"/>
        <v>439</v>
      </c>
      <c r="U14" s="2">
        <f t="shared" si="0"/>
        <v>220</v>
      </c>
      <c r="V14" s="2">
        <f t="shared" si="0"/>
        <v>207</v>
      </c>
      <c r="W14" s="2">
        <f t="shared" si="0"/>
        <v>140</v>
      </c>
      <c r="X14" s="2">
        <f t="shared" si="0"/>
        <v>718</v>
      </c>
      <c r="Y14" s="2">
        <f>SUM(Z14:AG14)</f>
        <v>3168</v>
      </c>
      <c r="Z14" s="2">
        <f t="shared" si="0"/>
        <v>178</v>
      </c>
      <c r="AA14" s="2">
        <f t="shared" si="0"/>
        <v>637</v>
      </c>
      <c r="AB14" s="2">
        <f t="shared" si="0"/>
        <v>141</v>
      </c>
      <c r="AC14" s="2">
        <f t="shared" si="0"/>
        <v>443</v>
      </c>
      <c r="AD14" s="2">
        <f t="shared" si="0"/>
        <v>606</v>
      </c>
      <c r="AE14" s="2">
        <f t="shared" si="0"/>
        <v>359</v>
      </c>
      <c r="AF14" s="2">
        <f t="shared" si="0"/>
        <v>81</v>
      </c>
      <c r="AG14" s="2">
        <f t="shared" si="0"/>
        <v>723</v>
      </c>
      <c r="AH14" s="2">
        <f>SUM(AI14:AK14)</f>
        <v>548</v>
      </c>
      <c r="AI14" s="2">
        <f t="shared" si="0"/>
        <v>177</v>
      </c>
      <c r="AJ14" s="2">
        <f t="shared" si="0"/>
        <v>254</v>
      </c>
      <c r="AK14" s="2">
        <f t="shared" si="0"/>
        <v>117</v>
      </c>
      <c r="AL14" s="2">
        <f>SUM(AM14:AX14)</f>
        <v>2593</v>
      </c>
      <c r="AM14" s="2">
        <f t="shared" si="0"/>
        <v>726</v>
      </c>
      <c r="AN14" s="2">
        <f t="shared" si="0"/>
        <v>262</v>
      </c>
      <c r="AO14" s="2">
        <f t="shared" si="0"/>
        <v>33</v>
      </c>
      <c r="AP14" s="2">
        <f aca="true" t="shared" si="1" ref="AP14:BM14">+AP17+AP21</f>
        <v>97</v>
      </c>
      <c r="AQ14" s="2">
        <f t="shared" si="1"/>
        <v>180</v>
      </c>
      <c r="AR14" s="2">
        <f t="shared" si="1"/>
        <v>221</v>
      </c>
      <c r="AS14" s="2">
        <f t="shared" si="1"/>
        <v>106</v>
      </c>
      <c r="AT14" s="2">
        <f t="shared" si="1"/>
        <v>104</v>
      </c>
      <c r="AU14" s="2">
        <f t="shared" si="1"/>
        <v>122</v>
      </c>
      <c r="AV14" s="2">
        <f t="shared" si="1"/>
        <v>98</v>
      </c>
      <c r="AW14" s="2">
        <f t="shared" si="1"/>
        <v>247</v>
      </c>
      <c r="AX14" s="2">
        <f t="shared" si="1"/>
        <v>397</v>
      </c>
      <c r="AY14" s="2">
        <f>SUM(AZ14:BB14)</f>
        <v>385</v>
      </c>
      <c r="AZ14" s="2">
        <f t="shared" si="1"/>
        <v>149</v>
      </c>
      <c r="BA14" s="2">
        <f t="shared" si="1"/>
        <v>168</v>
      </c>
      <c r="BB14" s="2">
        <f t="shared" si="1"/>
        <v>68</v>
      </c>
      <c r="BC14" s="2">
        <f>SUM(BD14:BH14)</f>
        <v>1125</v>
      </c>
      <c r="BD14" s="2">
        <f t="shared" si="1"/>
        <v>615</v>
      </c>
      <c r="BE14" s="2">
        <f t="shared" si="1"/>
        <v>303</v>
      </c>
      <c r="BF14" s="2">
        <f t="shared" si="1"/>
        <v>68</v>
      </c>
      <c r="BG14" s="2">
        <f t="shared" si="1"/>
        <v>74</v>
      </c>
      <c r="BH14" s="2">
        <f t="shared" si="1"/>
        <v>65</v>
      </c>
      <c r="BI14" s="2">
        <f>SUM(BJ14:BM14)</f>
        <v>925</v>
      </c>
      <c r="BJ14" s="2">
        <f t="shared" si="1"/>
        <v>444</v>
      </c>
      <c r="BK14" s="2">
        <f t="shared" si="1"/>
        <v>311</v>
      </c>
      <c r="BL14" s="2">
        <f t="shared" si="1"/>
        <v>161</v>
      </c>
      <c r="BM14" s="2">
        <f t="shared" si="1"/>
        <v>9</v>
      </c>
    </row>
    <row r="15" spans="2:65" ht="15">
      <c r="B15" s="32" t="s">
        <v>84</v>
      </c>
      <c r="C15" s="33"/>
      <c r="D15" s="33"/>
      <c r="E15" s="33"/>
      <c r="F15" s="33"/>
      <c r="G15" s="4">
        <f aca="true" t="shared" si="2" ref="G15:AA15">+G14/G19</f>
        <v>0.09815704120886028</v>
      </c>
      <c r="H15" s="4">
        <f t="shared" si="2"/>
        <v>0.08561020036429873</v>
      </c>
      <c r="I15" s="4">
        <f t="shared" si="2"/>
        <v>0.04756944444444444</v>
      </c>
      <c r="J15" s="4">
        <f t="shared" si="2"/>
        <v>0.11302521008403361</v>
      </c>
      <c r="K15" s="4">
        <f t="shared" si="2"/>
        <v>0.13306982872200263</v>
      </c>
      <c r="L15" s="4">
        <f t="shared" si="2"/>
        <v>0.09344525367238612</v>
      </c>
      <c r="M15" s="4">
        <f t="shared" si="2"/>
        <v>0.07272727272727272</v>
      </c>
      <c r="N15" s="4">
        <f t="shared" si="2"/>
        <v>0.09411362080766598</v>
      </c>
      <c r="O15" s="4">
        <f t="shared" si="2"/>
        <v>0.13374125874125875</v>
      </c>
      <c r="P15" s="4">
        <f t="shared" si="2"/>
        <v>0.08205470313542361</v>
      </c>
      <c r="Q15" s="4">
        <f t="shared" si="2"/>
        <v>0.10187932739861523</v>
      </c>
      <c r="R15" s="4">
        <f t="shared" si="2"/>
        <v>0.125544267053701</v>
      </c>
      <c r="S15" s="4">
        <f t="shared" si="2"/>
        <v>0.11435394003714514</v>
      </c>
      <c r="T15" s="4">
        <f t="shared" si="2"/>
        <v>0.07871615563923257</v>
      </c>
      <c r="U15" s="4">
        <f t="shared" si="2"/>
        <v>0.15078821110349555</v>
      </c>
      <c r="V15" s="4">
        <f t="shared" si="2"/>
        <v>0.08701134930643127</v>
      </c>
      <c r="W15" s="4">
        <f t="shared" si="2"/>
        <v>0.09838369641602249</v>
      </c>
      <c r="X15" s="4">
        <f t="shared" si="2"/>
        <v>0.16941953751769703</v>
      </c>
      <c r="Y15" s="4">
        <f t="shared" si="2"/>
        <v>0.1148950059841149</v>
      </c>
      <c r="Z15" s="4">
        <f t="shared" si="2"/>
        <v>0.0662202380952381</v>
      </c>
      <c r="AA15" s="4">
        <f t="shared" si="2"/>
        <v>0.10798440413629429</v>
      </c>
      <c r="AB15" s="4">
        <f aca="true" t="shared" si="3" ref="AB15:BM15">+AB14/AB19</f>
        <v>0.03297474275023386</v>
      </c>
      <c r="AC15" s="4">
        <f t="shared" si="3"/>
        <v>0.11548488008342023</v>
      </c>
      <c r="AD15" s="4">
        <f t="shared" si="3"/>
        <v>0.13240113611535942</v>
      </c>
      <c r="AE15" s="4">
        <f t="shared" si="3"/>
        <v>0.17905236907730673</v>
      </c>
      <c r="AF15" s="4">
        <f t="shared" si="3"/>
        <v>0.07180851063829788</v>
      </c>
      <c r="AG15" s="4">
        <f t="shared" si="3"/>
        <v>0.22850821744627053</v>
      </c>
      <c r="AH15" s="4">
        <f t="shared" si="3"/>
        <v>0.13069401383257812</v>
      </c>
      <c r="AI15" s="4">
        <f t="shared" si="3"/>
        <v>0.09624796084828711</v>
      </c>
      <c r="AJ15" s="4">
        <f t="shared" si="3"/>
        <v>0.17912552891396333</v>
      </c>
      <c r="AK15" s="4">
        <f t="shared" si="3"/>
        <v>0.125</v>
      </c>
      <c r="AL15" s="4">
        <f t="shared" si="3"/>
        <v>0.12472342472342472</v>
      </c>
      <c r="AM15" s="4">
        <f t="shared" si="3"/>
        <v>0.0871339414306289</v>
      </c>
      <c r="AN15" s="4">
        <f t="shared" si="3"/>
        <v>0.11598052235502435</v>
      </c>
      <c r="AO15" s="4">
        <f t="shared" si="3"/>
        <v>0.21153846153846154</v>
      </c>
      <c r="AP15" s="4">
        <f t="shared" si="3"/>
        <v>0.10083160083160084</v>
      </c>
      <c r="AQ15" s="4">
        <f t="shared" si="3"/>
        <v>0.12278308321964529</v>
      </c>
      <c r="AR15" s="4">
        <f t="shared" si="3"/>
        <v>0.17198443579766537</v>
      </c>
      <c r="AS15" s="4">
        <f t="shared" si="3"/>
        <v>0.12018140589569161</v>
      </c>
      <c r="AT15" s="4">
        <f t="shared" si="3"/>
        <v>0.14814814814814814</v>
      </c>
      <c r="AU15" s="4">
        <f t="shared" si="3"/>
        <v>0.07615480649188515</v>
      </c>
      <c r="AV15" s="4">
        <f t="shared" si="3"/>
        <v>0.1794871794871795</v>
      </c>
      <c r="AW15" s="4">
        <f t="shared" si="3"/>
        <v>0.13860830527497195</v>
      </c>
      <c r="AX15" s="4">
        <f t="shared" si="3"/>
        <v>0.48651960784313725</v>
      </c>
      <c r="AY15" s="4">
        <f t="shared" si="3"/>
        <v>0.10352245227211616</v>
      </c>
      <c r="AZ15" s="4">
        <f t="shared" si="3"/>
        <v>0.10376044568245125</v>
      </c>
      <c r="BA15" s="4">
        <f t="shared" si="3"/>
        <v>0.10357583230579531</v>
      </c>
      <c r="BB15" s="4">
        <f t="shared" si="3"/>
        <v>0.10287443267776097</v>
      </c>
      <c r="BC15" s="4">
        <f t="shared" si="3"/>
        <v>0.09774958727952038</v>
      </c>
      <c r="BD15" s="4">
        <f t="shared" si="3"/>
        <v>0.08482758620689655</v>
      </c>
      <c r="BE15" s="4">
        <f t="shared" si="3"/>
        <v>0.1400184842883549</v>
      </c>
      <c r="BF15" s="4">
        <f t="shared" si="3"/>
        <v>0.12208258527827648</v>
      </c>
      <c r="BG15" s="4">
        <f t="shared" si="3"/>
        <v>0.08105147864184009</v>
      </c>
      <c r="BH15" s="4">
        <f t="shared" si="3"/>
        <v>0.104</v>
      </c>
      <c r="BI15" s="4">
        <f t="shared" si="3"/>
        <v>0.08418274481252275</v>
      </c>
      <c r="BJ15" s="4">
        <f t="shared" si="3"/>
        <v>0.06634787806335923</v>
      </c>
      <c r="BK15" s="4">
        <f t="shared" si="3"/>
        <v>0.121484375</v>
      </c>
      <c r="BL15" s="4">
        <f t="shared" si="3"/>
        <v>0.09938271604938272</v>
      </c>
      <c r="BM15" s="4">
        <f t="shared" si="3"/>
        <v>0.07758620689655173</v>
      </c>
    </row>
    <row r="16" spans="2:65" ht="15">
      <c r="B16" s="1"/>
      <c r="C16" s="1"/>
      <c r="D16" s="1"/>
      <c r="E16" s="1"/>
      <c r="F16" s="1"/>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row>
    <row r="17" spans="2:65" ht="15">
      <c r="B17" s="32" t="s">
        <v>85</v>
      </c>
      <c r="C17" s="33"/>
      <c r="D17" s="33"/>
      <c r="E17" s="33"/>
      <c r="F17" s="33"/>
      <c r="G17" s="2">
        <f>SUM(H17:R17)</f>
        <v>1155</v>
      </c>
      <c r="H17" s="2">
        <f aca="true" t="shared" si="4" ref="H17:AM17">+H19-H18</f>
        <v>201</v>
      </c>
      <c r="I17" s="2">
        <f t="shared" si="4"/>
        <v>41</v>
      </c>
      <c r="J17" s="2">
        <f t="shared" si="4"/>
        <v>130</v>
      </c>
      <c r="K17" s="2">
        <f t="shared" si="4"/>
        <v>182</v>
      </c>
      <c r="L17" s="2">
        <f t="shared" si="4"/>
        <v>273</v>
      </c>
      <c r="M17" s="2">
        <f t="shared" si="4"/>
        <v>35</v>
      </c>
      <c r="N17" s="2">
        <f t="shared" si="4"/>
        <v>67</v>
      </c>
      <c r="O17" s="2">
        <f t="shared" si="4"/>
        <v>76</v>
      </c>
      <c r="P17" s="2">
        <f t="shared" si="4"/>
        <v>118</v>
      </c>
      <c r="Q17" s="2">
        <f t="shared" si="4"/>
        <v>13</v>
      </c>
      <c r="R17" s="2">
        <f t="shared" si="4"/>
        <v>19</v>
      </c>
      <c r="S17" s="2">
        <f>SUM(T17:X17)</f>
        <v>450</v>
      </c>
      <c r="T17" s="2">
        <f t="shared" si="4"/>
        <v>99</v>
      </c>
      <c r="U17" s="2">
        <f t="shared" si="4"/>
        <v>46</v>
      </c>
      <c r="V17" s="2">
        <f t="shared" si="4"/>
        <v>31</v>
      </c>
      <c r="W17" s="2">
        <f t="shared" si="4"/>
        <v>34</v>
      </c>
      <c r="X17" s="2">
        <f t="shared" si="4"/>
        <v>240</v>
      </c>
      <c r="Y17" s="2">
        <f>SUM(Z17:AG17)</f>
        <v>594</v>
      </c>
      <c r="Z17" s="2">
        <f t="shared" si="4"/>
        <v>61</v>
      </c>
      <c r="AA17" s="2">
        <f t="shared" si="4"/>
        <v>135</v>
      </c>
      <c r="AB17" s="2">
        <f t="shared" si="4"/>
        <v>43</v>
      </c>
      <c r="AC17" s="2">
        <f t="shared" si="4"/>
        <v>82</v>
      </c>
      <c r="AD17" s="2">
        <f t="shared" si="4"/>
        <v>124</v>
      </c>
      <c r="AE17" s="2">
        <f t="shared" si="4"/>
        <v>88</v>
      </c>
      <c r="AF17" s="2">
        <f t="shared" si="4"/>
        <v>13</v>
      </c>
      <c r="AG17" s="2">
        <f t="shared" si="4"/>
        <v>48</v>
      </c>
      <c r="AH17" s="2">
        <f>SUM(AI17:AK17)</f>
        <v>80</v>
      </c>
      <c r="AI17" s="2">
        <f t="shared" si="4"/>
        <v>35</v>
      </c>
      <c r="AJ17" s="2">
        <f t="shared" si="4"/>
        <v>39</v>
      </c>
      <c r="AK17" s="2">
        <f t="shared" si="4"/>
        <v>6</v>
      </c>
      <c r="AL17" s="2">
        <f>SUM(AM17:AX17)</f>
        <v>337</v>
      </c>
      <c r="AM17" s="2">
        <f t="shared" si="4"/>
        <v>136</v>
      </c>
      <c r="AN17" s="2">
        <f aca="true" t="shared" si="5" ref="AN17:AX17">+AN19-AN18</f>
        <v>27</v>
      </c>
      <c r="AO17" s="2">
        <f t="shared" si="5"/>
        <v>2</v>
      </c>
      <c r="AP17" s="2">
        <f t="shared" si="5"/>
        <v>11</v>
      </c>
      <c r="AQ17" s="2">
        <f t="shared" si="5"/>
        <v>13</v>
      </c>
      <c r="AR17" s="2">
        <f t="shared" si="5"/>
        <v>29</v>
      </c>
      <c r="AS17" s="2">
        <f t="shared" si="5"/>
        <v>15</v>
      </c>
      <c r="AT17" s="2">
        <f t="shared" si="5"/>
        <v>13</v>
      </c>
      <c r="AU17" s="2">
        <f t="shared" si="5"/>
        <v>20</v>
      </c>
      <c r="AV17" s="2">
        <f t="shared" si="5"/>
        <v>6</v>
      </c>
      <c r="AW17" s="2">
        <f t="shared" si="5"/>
        <v>30</v>
      </c>
      <c r="AX17" s="2">
        <f t="shared" si="5"/>
        <v>35</v>
      </c>
      <c r="AY17" s="2">
        <f>SUM(AZ17:BB17)</f>
        <v>107</v>
      </c>
      <c r="AZ17" s="2">
        <f>+AZ19-AZ18</f>
        <v>60</v>
      </c>
      <c r="BA17" s="2">
        <f>+BA19-BA18</f>
        <v>37</v>
      </c>
      <c r="BB17" s="2">
        <f>+BB19-BB18</f>
        <v>10</v>
      </c>
      <c r="BC17" s="2">
        <f>SUM(BD17:BH17)</f>
        <v>277</v>
      </c>
      <c r="BD17" s="2">
        <f>+BD19-BD18</f>
        <v>147</v>
      </c>
      <c r="BE17" s="2">
        <f>+BE19-BE18</f>
        <v>69</v>
      </c>
      <c r="BF17" s="2">
        <f>+BF19-BF18</f>
        <v>27</v>
      </c>
      <c r="BG17" s="2">
        <f>+BG19-BG18</f>
        <v>17</v>
      </c>
      <c r="BH17" s="2">
        <f>+BH19-BH18</f>
        <v>17</v>
      </c>
      <c r="BI17" s="2">
        <f>SUM(BJ17:BM17)</f>
        <v>157</v>
      </c>
      <c r="BJ17" s="2">
        <f>+BJ19-BJ18</f>
        <v>88</v>
      </c>
      <c r="BK17" s="2">
        <f>+BK19-BK18</f>
        <v>32</v>
      </c>
      <c r="BL17" s="2">
        <f>+BL19-BL18</f>
        <v>34</v>
      </c>
      <c r="BM17" s="2">
        <f>+BM19-BM18</f>
        <v>3</v>
      </c>
    </row>
    <row r="18" spans="2:65" ht="15">
      <c r="B18" s="32" t="s">
        <v>86</v>
      </c>
      <c r="C18" s="33"/>
      <c r="D18" s="33"/>
      <c r="E18" s="33"/>
      <c r="F18" s="33"/>
      <c r="G18" s="2">
        <f>SUM(H18:R18)</f>
        <v>38618</v>
      </c>
      <c r="H18" s="2">
        <v>3642</v>
      </c>
      <c r="I18" s="2">
        <v>2839</v>
      </c>
      <c r="J18" s="2">
        <v>4630</v>
      </c>
      <c r="K18" s="2">
        <v>6649</v>
      </c>
      <c r="L18" s="2">
        <v>7828</v>
      </c>
      <c r="M18" s="2">
        <v>3870</v>
      </c>
      <c r="N18" s="2">
        <v>2855</v>
      </c>
      <c r="O18" s="2">
        <v>1068</v>
      </c>
      <c r="P18" s="2">
        <v>2880</v>
      </c>
      <c r="Q18" s="2">
        <v>998</v>
      </c>
      <c r="R18" s="2">
        <v>1359</v>
      </c>
      <c r="S18" s="2">
        <f>SUM(T18:X18)</f>
        <v>14626</v>
      </c>
      <c r="T18" s="2">
        <v>5478</v>
      </c>
      <c r="U18" s="2">
        <v>1413</v>
      </c>
      <c r="V18" s="2">
        <v>2348</v>
      </c>
      <c r="W18" s="2">
        <v>1389</v>
      </c>
      <c r="X18" s="2">
        <v>3998</v>
      </c>
      <c r="Y18" s="2">
        <f>SUM(Z18:AG18)</f>
        <v>26979</v>
      </c>
      <c r="Z18" s="2">
        <v>2627</v>
      </c>
      <c r="AA18" s="2">
        <v>5764</v>
      </c>
      <c r="AB18" s="2">
        <v>4233</v>
      </c>
      <c r="AC18" s="2">
        <v>3754</v>
      </c>
      <c r="AD18" s="2">
        <v>4453</v>
      </c>
      <c r="AE18" s="2">
        <v>1917</v>
      </c>
      <c r="AF18" s="2">
        <v>1115</v>
      </c>
      <c r="AG18" s="2">
        <v>3116</v>
      </c>
      <c r="AH18" s="2">
        <f>SUM(AI18:AK18)</f>
        <v>4113</v>
      </c>
      <c r="AI18" s="2">
        <v>1804</v>
      </c>
      <c r="AJ18" s="2">
        <v>1379</v>
      </c>
      <c r="AK18" s="2">
        <v>930</v>
      </c>
      <c r="AL18" s="2">
        <f>SUM(AM18:AX18)</f>
        <v>20453</v>
      </c>
      <c r="AM18" s="2">
        <v>8196</v>
      </c>
      <c r="AN18" s="2">
        <v>2232</v>
      </c>
      <c r="AO18" s="2">
        <v>154</v>
      </c>
      <c r="AP18" s="2">
        <v>951</v>
      </c>
      <c r="AQ18" s="2">
        <v>1453</v>
      </c>
      <c r="AR18" s="2">
        <v>1256</v>
      </c>
      <c r="AS18" s="2">
        <v>867</v>
      </c>
      <c r="AT18" s="2">
        <v>689</v>
      </c>
      <c r="AU18" s="2">
        <v>1582</v>
      </c>
      <c r="AV18" s="2">
        <v>540</v>
      </c>
      <c r="AW18" s="2">
        <v>1752</v>
      </c>
      <c r="AX18" s="2">
        <v>781</v>
      </c>
      <c r="AY18" s="2">
        <f>SUM(AZ18:BB18)</f>
        <v>3612</v>
      </c>
      <c r="AZ18" s="2">
        <v>1376</v>
      </c>
      <c r="BA18" s="2">
        <v>1585</v>
      </c>
      <c r="BB18" s="2">
        <v>651</v>
      </c>
      <c r="BC18" s="2">
        <f>SUM(BD18:BH18)</f>
        <v>11232</v>
      </c>
      <c r="BD18" s="2">
        <v>7103</v>
      </c>
      <c r="BE18" s="2">
        <v>2095</v>
      </c>
      <c r="BF18" s="2">
        <v>530</v>
      </c>
      <c r="BG18" s="2">
        <v>896</v>
      </c>
      <c r="BH18" s="2">
        <v>608</v>
      </c>
      <c r="BI18" s="2">
        <f>SUM(BJ18:BM18)</f>
        <v>10831</v>
      </c>
      <c r="BJ18" s="2">
        <v>6604</v>
      </c>
      <c r="BK18" s="2">
        <v>2528</v>
      </c>
      <c r="BL18" s="2">
        <v>1586</v>
      </c>
      <c r="BM18" s="2">
        <v>113</v>
      </c>
    </row>
    <row r="19" spans="2:65" ht="15">
      <c r="B19" s="35" t="s">
        <v>87</v>
      </c>
      <c r="C19" s="36"/>
      <c r="D19" s="36"/>
      <c r="E19" s="36"/>
      <c r="F19" s="36"/>
      <c r="G19" s="2">
        <f>+H19+I19+J19+K19+L19+M19+N19+O19+P19+Q19+R19</f>
        <v>39773</v>
      </c>
      <c r="H19" s="2">
        <v>3843</v>
      </c>
      <c r="I19" s="2">
        <v>2880</v>
      </c>
      <c r="J19" s="2">
        <v>4760</v>
      </c>
      <c r="K19" s="2">
        <v>6831</v>
      </c>
      <c r="L19" s="2">
        <v>8101</v>
      </c>
      <c r="M19" s="2">
        <v>3905</v>
      </c>
      <c r="N19" s="2">
        <v>2922</v>
      </c>
      <c r="O19" s="2">
        <v>1144</v>
      </c>
      <c r="P19" s="2">
        <v>2998</v>
      </c>
      <c r="Q19" s="2">
        <v>1011</v>
      </c>
      <c r="R19" s="2">
        <v>1378</v>
      </c>
      <c r="S19" s="2">
        <f>+T19+U19+V19+W19+X19</f>
        <v>15076</v>
      </c>
      <c r="T19" s="2">
        <v>5577</v>
      </c>
      <c r="U19" s="2">
        <v>1459</v>
      </c>
      <c r="V19" s="2">
        <v>2379</v>
      </c>
      <c r="W19" s="2">
        <v>1423</v>
      </c>
      <c r="X19" s="2">
        <v>4238</v>
      </c>
      <c r="Y19" s="2">
        <f>+Z19+AA19+AB19+AC19+AD19+AE19+AF19+AG19</f>
        <v>27573</v>
      </c>
      <c r="Z19" s="2">
        <v>2688</v>
      </c>
      <c r="AA19" s="2">
        <v>5899</v>
      </c>
      <c r="AB19" s="2">
        <v>4276</v>
      </c>
      <c r="AC19" s="2">
        <v>3836</v>
      </c>
      <c r="AD19" s="2">
        <v>4577</v>
      </c>
      <c r="AE19" s="2">
        <v>2005</v>
      </c>
      <c r="AF19" s="2">
        <v>1128</v>
      </c>
      <c r="AG19" s="2">
        <v>3164</v>
      </c>
      <c r="AH19" s="2">
        <f>+AI19+AJ19+AK19</f>
        <v>4193</v>
      </c>
      <c r="AI19" s="2">
        <v>1839</v>
      </c>
      <c r="AJ19" s="2">
        <v>1418</v>
      </c>
      <c r="AK19" s="2">
        <v>936</v>
      </c>
      <c r="AL19" s="2">
        <f>+AM19+AN19+AO19+AP19+AQ19+AR19+AS19+AT19+AU19+AV19+AW19+AX19</f>
        <v>20790</v>
      </c>
      <c r="AM19" s="2">
        <v>8332</v>
      </c>
      <c r="AN19" s="2">
        <v>2259</v>
      </c>
      <c r="AO19" s="2">
        <v>156</v>
      </c>
      <c r="AP19" s="2">
        <v>962</v>
      </c>
      <c r="AQ19" s="2">
        <v>1466</v>
      </c>
      <c r="AR19" s="2">
        <v>1285</v>
      </c>
      <c r="AS19" s="2">
        <v>882</v>
      </c>
      <c r="AT19" s="2">
        <v>702</v>
      </c>
      <c r="AU19" s="2">
        <v>1602</v>
      </c>
      <c r="AV19" s="2">
        <v>546</v>
      </c>
      <c r="AW19" s="2">
        <v>1782</v>
      </c>
      <c r="AX19" s="2">
        <v>816</v>
      </c>
      <c r="AY19" s="2">
        <f>+AZ19+BA19+BB19</f>
        <v>3719</v>
      </c>
      <c r="AZ19" s="2">
        <v>1436</v>
      </c>
      <c r="BA19" s="2">
        <v>1622</v>
      </c>
      <c r="BB19" s="2">
        <v>661</v>
      </c>
      <c r="BC19" s="2">
        <f>+BD19+BE19+BF19+BG19+BH19</f>
        <v>11509</v>
      </c>
      <c r="BD19" s="2">
        <v>7250</v>
      </c>
      <c r="BE19" s="2">
        <v>2164</v>
      </c>
      <c r="BF19" s="2">
        <v>557</v>
      </c>
      <c r="BG19" s="2">
        <v>913</v>
      </c>
      <c r="BH19" s="2">
        <v>625</v>
      </c>
      <c r="BI19" s="2">
        <f>+BJ19+BK19+BL19+BM19</f>
        <v>10988</v>
      </c>
      <c r="BJ19" s="2">
        <v>6692</v>
      </c>
      <c r="BK19" s="2">
        <v>2560</v>
      </c>
      <c r="BL19" s="2">
        <v>1620</v>
      </c>
      <c r="BM19" s="2">
        <v>116</v>
      </c>
    </row>
    <row r="20" spans="2:65" ht="15">
      <c r="B20" s="1"/>
      <c r="C20" s="1"/>
      <c r="D20" s="1"/>
      <c r="E20" s="1"/>
      <c r="F20" s="1"/>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row>
    <row r="21" spans="2:65" ht="15">
      <c r="B21" s="32" t="s">
        <v>88</v>
      </c>
      <c r="C21" s="33"/>
      <c r="D21" s="33"/>
      <c r="E21" s="33"/>
      <c r="F21" s="33"/>
      <c r="G21" s="2">
        <f aca="true" t="shared" si="6" ref="G21:BI21">+G22+G23+G24</f>
        <v>2749</v>
      </c>
      <c r="H21" s="2">
        <f t="shared" si="6"/>
        <v>128</v>
      </c>
      <c r="I21" s="2">
        <f t="shared" si="6"/>
        <v>96</v>
      </c>
      <c r="J21" s="2">
        <f t="shared" si="6"/>
        <v>408</v>
      </c>
      <c r="K21" s="2">
        <f t="shared" si="6"/>
        <v>727</v>
      </c>
      <c r="L21" s="2">
        <f t="shared" si="6"/>
        <v>484</v>
      </c>
      <c r="M21" s="2">
        <f t="shared" si="6"/>
        <v>249</v>
      </c>
      <c r="N21" s="2">
        <f t="shared" si="6"/>
        <v>208</v>
      </c>
      <c r="O21" s="2">
        <f t="shared" si="6"/>
        <v>77</v>
      </c>
      <c r="P21" s="2">
        <f t="shared" si="6"/>
        <v>128</v>
      </c>
      <c r="Q21" s="2">
        <f t="shared" si="6"/>
        <v>90</v>
      </c>
      <c r="R21" s="2">
        <f t="shared" si="6"/>
        <v>154</v>
      </c>
      <c r="S21" s="2">
        <f t="shared" si="6"/>
        <v>1274</v>
      </c>
      <c r="T21" s="2">
        <f t="shared" si="6"/>
        <v>340</v>
      </c>
      <c r="U21" s="2">
        <f t="shared" si="6"/>
        <v>174</v>
      </c>
      <c r="V21" s="2">
        <f t="shared" si="6"/>
        <v>176</v>
      </c>
      <c r="W21" s="2">
        <f t="shared" si="6"/>
        <v>106</v>
      </c>
      <c r="X21" s="2">
        <f t="shared" si="6"/>
        <v>478</v>
      </c>
      <c r="Y21" s="2">
        <f t="shared" si="6"/>
        <v>2574</v>
      </c>
      <c r="Z21" s="2">
        <f t="shared" si="6"/>
        <v>117</v>
      </c>
      <c r="AA21" s="2">
        <f t="shared" si="6"/>
        <v>502</v>
      </c>
      <c r="AB21" s="2">
        <f t="shared" si="6"/>
        <v>98</v>
      </c>
      <c r="AC21" s="2">
        <f t="shared" si="6"/>
        <v>361</v>
      </c>
      <c r="AD21" s="2">
        <f t="shared" si="6"/>
        <v>482</v>
      </c>
      <c r="AE21" s="2">
        <f t="shared" si="6"/>
        <v>271</v>
      </c>
      <c r="AF21" s="2">
        <f t="shared" si="6"/>
        <v>68</v>
      </c>
      <c r="AG21" s="2">
        <f t="shared" si="6"/>
        <v>675</v>
      </c>
      <c r="AH21" s="2">
        <f t="shared" si="6"/>
        <v>468</v>
      </c>
      <c r="AI21" s="2">
        <f t="shared" si="6"/>
        <v>142</v>
      </c>
      <c r="AJ21" s="2">
        <f t="shared" si="6"/>
        <v>215</v>
      </c>
      <c r="AK21" s="2">
        <f t="shared" si="6"/>
        <v>111</v>
      </c>
      <c r="AL21" s="2">
        <f t="shared" si="6"/>
        <v>2256</v>
      </c>
      <c r="AM21" s="2">
        <f t="shared" si="6"/>
        <v>590</v>
      </c>
      <c r="AN21" s="2">
        <f t="shared" si="6"/>
        <v>235</v>
      </c>
      <c r="AO21" s="2">
        <f t="shared" si="6"/>
        <v>31</v>
      </c>
      <c r="AP21" s="2">
        <f t="shared" si="6"/>
        <v>86</v>
      </c>
      <c r="AQ21" s="2">
        <f t="shared" si="6"/>
        <v>167</v>
      </c>
      <c r="AR21" s="2">
        <f t="shared" si="6"/>
        <v>192</v>
      </c>
      <c r="AS21" s="2">
        <f t="shared" si="6"/>
        <v>91</v>
      </c>
      <c r="AT21" s="2">
        <f t="shared" si="6"/>
        <v>91</v>
      </c>
      <c r="AU21" s="2">
        <f t="shared" si="6"/>
        <v>102</v>
      </c>
      <c r="AV21" s="2">
        <f t="shared" si="6"/>
        <v>92</v>
      </c>
      <c r="AW21" s="2">
        <f t="shared" si="6"/>
        <v>217</v>
      </c>
      <c r="AX21" s="2">
        <f t="shared" si="6"/>
        <v>362</v>
      </c>
      <c r="AY21" s="2">
        <f t="shared" si="6"/>
        <v>278</v>
      </c>
      <c r="AZ21" s="2">
        <f t="shared" si="6"/>
        <v>89</v>
      </c>
      <c r="BA21" s="2">
        <f t="shared" si="6"/>
        <v>131</v>
      </c>
      <c r="BB21" s="2">
        <f t="shared" si="6"/>
        <v>58</v>
      </c>
      <c r="BC21" s="2">
        <f t="shared" si="6"/>
        <v>848</v>
      </c>
      <c r="BD21" s="2">
        <f t="shared" si="6"/>
        <v>468</v>
      </c>
      <c r="BE21" s="2">
        <f t="shared" si="6"/>
        <v>234</v>
      </c>
      <c r="BF21" s="2">
        <f t="shared" si="6"/>
        <v>41</v>
      </c>
      <c r="BG21" s="2">
        <f t="shared" si="6"/>
        <v>57</v>
      </c>
      <c r="BH21" s="2">
        <f t="shared" si="6"/>
        <v>48</v>
      </c>
      <c r="BI21" s="2">
        <f t="shared" si="6"/>
        <v>768</v>
      </c>
      <c r="BJ21" s="2">
        <f>+BJ22+BJ23+BJ24</f>
        <v>356</v>
      </c>
      <c r="BK21" s="2">
        <f>+BK22+BK23+BK24</f>
        <v>279</v>
      </c>
      <c r="BL21" s="2">
        <f>+BL22+BL23+BL24</f>
        <v>127</v>
      </c>
      <c r="BM21" s="2">
        <f>+BM22+BM23+BM24</f>
        <v>6</v>
      </c>
    </row>
    <row r="22" spans="2:65" ht="15">
      <c r="B22" s="32" t="s">
        <v>89</v>
      </c>
      <c r="C22" s="33"/>
      <c r="D22" s="33"/>
      <c r="E22" s="33"/>
      <c r="F22" s="33"/>
      <c r="G22" s="2">
        <f>SUM(H22:R22)</f>
        <v>1847</v>
      </c>
      <c r="H22" s="2">
        <v>100</v>
      </c>
      <c r="I22" s="2">
        <v>71</v>
      </c>
      <c r="J22" s="2">
        <v>283</v>
      </c>
      <c r="K22" s="2">
        <v>475</v>
      </c>
      <c r="L22" s="2">
        <v>315</v>
      </c>
      <c r="M22" s="2">
        <v>170</v>
      </c>
      <c r="N22" s="2">
        <v>170</v>
      </c>
      <c r="O22" s="2">
        <v>24</v>
      </c>
      <c r="P22" s="2">
        <v>71</v>
      </c>
      <c r="Q22" s="2">
        <v>44</v>
      </c>
      <c r="R22" s="2">
        <v>124</v>
      </c>
      <c r="S22" s="2">
        <f>SUM(T22:X22)</f>
        <v>798</v>
      </c>
      <c r="T22" s="2">
        <v>204</v>
      </c>
      <c r="U22" s="2">
        <v>130</v>
      </c>
      <c r="V22" s="2">
        <v>121</v>
      </c>
      <c r="W22" s="2">
        <v>84</v>
      </c>
      <c r="X22" s="2">
        <v>259</v>
      </c>
      <c r="Y22" s="2">
        <f>SUM(Z22:AG22)</f>
        <v>1595</v>
      </c>
      <c r="Z22" s="2">
        <v>81</v>
      </c>
      <c r="AA22" s="2">
        <v>278</v>
      </c>
      <c r="AB22" s="2">
        <v>59</v>
      </c>
      <c r="AC22" s="2">
        <v>209</v>
      </c>
      <c r="AD22" s="2">
        <v>292</v>
      </c>
      <c r="AE22" s="2">
        <v>186</v>
      </c>
      <c r="AF22" s="2">
        <v>40</v>
      </c>
      <c r="AG22" s="2">
        <v>450</v>
      </c>
      <c r="AH22" s="2">
        <f>SUM(AI22:AK22)</f>
        <v>407</v>
      </c>
      <c r="AI22" s="2">
        <v>115</v>
      </c>
      <c r="AJ22" s="2">
        <v>193</v>
      </c>
      <c r="AK22" s="2">
        <v>99</v>
      </c>
      <c r="AL22" s="2">
        <f>SUM(AM22:AX22)</f>
        <v>1826</v>
      </c>
      <c r="AM22" s="2">
        <v>478</v>
      </c>
      <c r="AN22" s="2">
        <v>200</v>
      </c>
      <c r="AO22" s="2">
        <v>29</v>
      </c>
      <c r="AP22" s="2">
        <v>67</v>
      </c>
      <c r="AQ22" s="2">
        <v>138</v>
      </c>
      <c r="AR22" s="2">
        <v>168</v>
      </c>
      <c r="AS22" s="2">
        <v>84</v>
      </c>
      <c r="AT22" s="2">
        <v>78</v>
      </c>
      <c r="AU22" s="2">
        <v>81</v>
      </c>
      <c r="AV22" s="2">
        <v>80</v>
      </c>
      <c r="AW22" s="2">
        <v>168</v>
      </c>
      <c r="AX22" s="2">
        <v>255</v>
      </c>
      <c r="AY22" s="2">
        <f>SUM(AZ22:BB22)</f>
        <v>182</v>
      </c>
      <c r="AZ22" s="2">
        <v>52</v>
      </c>
      <c r="BA22" s="2">
        <v>96</v>
      </c>
      <c r="BB22" s="2">
        <v>34</v>
      </c>
      <c r="BC22" s="2">
        <f>SUM(BD22:BH22)</f>
        <v>452</v>
      </c>
      <c r="BD22" s="2">
        <v>231</v>
      </c>
      <c r="BE22" s="2">
        <v>131</v>
      </c>
      <c r="BF22" s="2">
        <v>24</v>
      </c>
      <c r="BG22" s="2">
        <v>32</v>
      </c>
      <c r="BH22" s="2">
        <v>34</v>
      </c>
      <c r="BI22" s="2">
        <f>SUM(BJ22:BM22)</f>
        <v>553</v>
      </c>
      <c r="BJ22" s="2">
        <v>253</v>
      </c>
      <c r="BK22" s="2">
        <v>201</v>
      </c>
      <c r="BL22" s="2">
        <v>96</v>
      </c>
      <c r="BM22" s="2">
        <v>3</v>
      </c>
    </row>
    <row r="23" spans="2:65" ht="15">
      <c r="B23" s="32" t="s">
        <v>90</v>
      </c>
      <c r="C23" s="33"/>
      <c r="D23" s="33"/>
      <c r="E23" s="33"/>
      <c r="F23" s="33"/>
      <c r="G23" s="2">
        <f>SUM(H23:R23)</f>
        <v>488</v>
      </c>
      <c r="H23" s="2">
        <v>19</v>
      </c>
      <c r="I23" s="2">
        <v>12</v>
      </c>
      <c r="J23" s="2">
        <v>78</v>
      </c>
      <c r="K23" s="2">
        <v>148</v>
      </c>
      <c r="L23" s="2">
        <v>81</v>
      </c>
      <c r="M23" s="2">
        <v>48</v>
      </c>
      <c r="N23" s="2">
        <v>21</v>
      </c>
      <c r="O23" s="2">
        <v>24</v>
      </c>
      <c r="P23" s="2">
        <v>20</v>
      </c>
      <c r="Q23" s="2">
        <v>21</v>
      </c>
      <c r="R23" s="2">
        <v>16</v>
      </c>
      <c r="S23" s="2">
        <f>SUM(T23:X23)</f>
        <v>234</v>
      </c>
      <c r="T23" s="2">
        <v>50</v>
      </c>
      <c r="U23" s="2">
        <v>25</v>
      </c>
      <c r="V23" s="2">
        <v>22</v>
      </c>
      <c r="W23" s="2">
        <v>12</v>
      </c>
      <c r="X23" s="2">
        <v>125</v>
      </c>
      <c r="Y23" s="2">
        <f>SUM(Z23:AG23)</f>
        <v>559</v>
      </c>
      <c r="Z23" s="2">
        <v>22</v>
      </c>
      <c r="AA23" s="2">
        <v>133</v>
      </c>
      <c r="AB23" s="2">
        <v>12</v>
      </c>
      <c r="AC23" s="2">
        <v>80</v>
      </c>
      <c r="AD23" s="2">
        <v>93</v>
      </c>
      <c r="AE23" s="2">
        <v>53</v>
      </c>
      <c r="AF23" s="2">
        <v>17</v>
      </c>
      <c r="AG23" s="2">
        <v>149</v>
      </c>
      <c r="AH23" s="2">
        <f>SUM(AI23:AK23)</f>
        <v>34</v>
      </c>
      <c r="AI23" s="2">
        <v>13</v>
      </c>
      <c r="AJ23" s="2">
        <v>14</v>
      </c>
      <c r="AK23" s="2">
        <v>7</v>
      </c>
      <c r="AL23" s="2">
        <f>SUM(AM23:AX23)</f>
        <v>253</v>
      </c>
      <c r="AM23" s="2">
        <v>58</v>
      </c>
      <c r="AN23" s="2">
        <v>13</v>
      </c>
      <c r="AO23" s="2">
        <v>1</v>
      </c>
      <c r="AP23" s="2">
        <v>10</v>
      </c>
      <c r="AQ23" s="2">
        <v>19</v>
      </c>
      <c r="AR23" s="2">
        <v>18</v>
      </c>
      <c r="AS23" s="2">
        <v>5</v>
      </c>
      <c r="AT23" s="2">
        <v>7</v>
      </c>
      <c r="AU23" s="2">
        <v>10</v>
      </c>
      <c r="AV23" s="2">
        <v>6</v>
      </c>
      <c r="AW23" s="2">
        <v>18</v>
      </c>
      <c r="AX23" s="2">
        <v>88</v>
      </c>
      <c r="AY23" s="2">
        <f>SUM(AZ23:BB23)</f>
        <v>44</v>
      </c>
      <c r="AZ23" s="2">
        <v>13</v>
      </c>
      <c r="BA23" s="2">
        <v>18</v>
      </c>
      <c r="BB23" s="2">
        <v>13</v>
      </c>
      <c r="BC23" s="2">
        <f>SUM(BD23:BH23)</f>
        <v>152</v>
      </c>
      <c r="BD23" s="2">
        <v>86</v>
      </c>
      <c r="BE23" s="2">
        <v>45</v>
      </c>
      <c r="BF23" s="2">
        <v>5</v>
      </c>
      <c r="BG23" s="2">
        <v>9</v>
      </c>
      <c r="BH23" s="2">
        <v>7</v>
      </c>
      <c r="BI23" s="2">
        <f>SUM(BJ23:BM23)</f>
        <v>109</v>
      </c>
      <c r="BJ23" s="6">
        <v>44</v>
      </c>
      <c r="BK23" s="6">
        <v>49</v>
      </c>
      <c r="BL23" s="6">
        <v>15</v>
      </c>
      <c r="BM23" s="6">
        <v>1</v>
      </c>
    </row>
    <row r="24" spans="2:65" ht="15">
      <c r="B24" s="32" t="s">
        <v>91</v>
      </c>
      <c r="C24" s="33"/>
      <c r="D24" s="33"/>
      <c r="E24" s="33"/>
      <c r="F24" s="33"/>
      <c r="G24" s="2">
        <f>SUM(H24:R24)</f>
        <v>414</v>
      </c>
      <c r="H24" s="2">
        <v>9</v>
      </c>
      <c r="I24" s="2">
        <v>13</v>
      </c>
      <c r="J24" s="2">
        <v>47</v>
      </c>
      <c r="K24" s="2">
        <v>104</v>
      </c>
      <c r="L24" s="2">
        <v>88</v>
      </c>
      <c r="M24" s="2">
        <v>31</v>
      </c>
      <c r="N24" s="2">
        <v>17</v>
      </c>
      <c r="O24" s="2">
        <v>29</v>
      </c>
      <c r="P24" s="2">
        <v>37</v>
      </c>
      <c r="Q24" s="2">
        <v>25</v>
      </c>
      <c r="R24" s="2">
        <v>14</v>
      </c>
      <c r="S24" s="2">
        <f>SUM(T24:X24)</f>
        <v>242</v>
      </c>
      <c r="T24" s="2">
        <v>86</v>
      </c>
      <c r="U24" s="2">
        <v>19</v>
      </c>
      <c r="V24" s="2">
        <v>33</v>
      </c>
      <c r="W24" s="2">
        <v>10</v>
      </c>
      <c r="X24" s="2">
        <v>94</v>
      </c>
      <c r="Y24" s="2">
        <f>SUM(Z24:AG24)</f>
        <v>420</v>
      </c>
      <c r="Z24" s="2">
        <v>14</v>
      </c>
      <c r="AA24" s="2">
        <v>91</v>
      </c>
      <c r="AB24" s="2">
        <v>27</v>
      </c>
      <c r="AC24" s="2">
        <v>72</v>
      </c>
      <c r="AD24" s="2">
        <v>97</v>
      </c>
      <c r="AE24" s="2">
        <v>32</v>
      </c>
      <c r="AF24" s="2">
        <v>11</v>
      </c>
      <c r="AG24" s="2">
        <v>76</v>
      </c>
      <c r="AH24" s="2">
        <f>SUM(AI24:AK24)</f>
        <v>27</v>
      </c>
      <c r="AI24" s="2">
        <v>14</v>
      </c>
      <c r="AJ24" s="2">
        <v>8</v>
      </c>
      <c r="AK24" s="2">
        <v>5</v>
      </c>
      <c r="AL24" s="2">
        <f>SUM(AM24:AX24)</f>
        <v>177</v>
      </c>
      <c r="AM24" s="2">
        <v>54</v>
      </c>
      <c r="AN24" s="2">
        <v>22</v>
      </c>
      <c r="AO24" s="2">
        <v>1</v>
      </c>
      <c r="AP24" s="2">
        <v>9</v>
      </c>
      <c r="AQ24" s="2">
        <v>10</v>
      </c>
      <c r="AR24" s="2">
        <v>6</v>
      </c>
      <c r="AS24" s="2">
        <v>2</v>
      </c>
      <c r="AT24" s="2">
        <v>6</v>
      </c>
      <c r="AU24" s="2">
        <v>11</v>
      </c>
      <c r="AV24" s="2">
        <v>6</v>
      </c>
      <c r="AW24" s="2">
        <v>31</v>
      </c>
      <c r="AX24" s="2">
        <v>19</v>
      </c>
      <c r="AY24" s="2">
        <f>SUM(AZ24:BB24)</f>
        <v>52</v>
      </c>
      <c r="AZ24" s="2">
        <v>24</v>
      </c>
      <c r="BA24" s="2">
        <v>17</v>
      </c>
      <c r="BB24" s="2">
        <v>11</v>
      </c>
      <c r="BC24" s="2">
        <f>SUM(BD24:BH24)</f>
        <v>244</v>
      </c>
      <c r="BD24" s="2">
        <v>151</v>
      </c>
      <c r="BE24" s="2">
        <v>58</v>
      </c>
      <c r="BF24" s="2">
        <v>12</v>
      </c>
      <c r="BG24" s="2">
        <v>16</v>
      </c>
      <c r="BH24" s="2">
        <v>7</v>
      </c>
      <c r="BI24" s="2">
        <f>SUM(BJ24:BM24)</f>
        <v>106</v>
      </c>
      <c r="BJ24" s="2">
        <v>59</v>
      </c>
      <c r="BK24" s="2">
        <v>29</v>
      </c>
      <c r="BL24" s="2">
        <v>16</v>
      </c>
      <c r="BM24" s="2">
        <v>2</v>
      </c>
    </row>
    <row r="25" spans="2:65" ht="15">
      <c r="B25" s="42" t="s">
        <v>432</v>
      </c>
      <c r="C25" s="42"/>
      <c r="D25" s="42"/>
      <c r="E25" s="42"/>
      <c r="F25" s="42"/>
      <c r="G25" s="42"/>
      <c r="H25" s="42"/>
      <c r="I25" s="42"/>
      <c r="J25" s="42"/>
      <c r="K25" s="42"/>
      <c r="L25" s="42"/>
      <c r="M25" s="42"/>
      <c r="N25" s="42"/>
      <c r="O25" s="42"/>
      <c r="P25" s="42"/>
      <c r="Q25" s="42"/>
      <c r="R25" s="42"/>
      <c r="S25" s="42"/>
      <c r="T25" s="42"/>
      <c r="U25" s="42"/>
      <c r="V25" s="42"/>
      <c r="W25" s="42"/>
      <c r="X25" s="42"/>
      <c r="Y25" s="42"/>
      <c r="Z25" s="42"/>
      <c r="AA25" s="42"/>
      <c r="AB25" s="42"/>
      <c r="AC25" s="42"/>
      <c r="AD25" s="42"/>
      <c r="AE25" s="42"/>
      <c r="AF25" s="42"/>
      <c r="AG25" s="42"/>
      <c r="AH25" s="42"/>
      <c r="AI25" s="42"/>
      <c r="AJ25" s="42"/>
      <c r="AK25" s="42"/>
      <c r="AL25" s="42"/>
      <c r="AM25" s="42"/>
      <c r="AN25" s="42"/>
      <c r="AO25" s="42"/>
      <c r="AP25" s="42"/>
      <c r="AQ25" s="42"/>
      <c r="AR25" s="42"/>
      <c r="AS25" s="42"/>
      <c r="AT25" s="42"/>
      <c r="AU25" s="42"/>
      <c r="AV25" s="42"/>
      <c r="AW25" s="42"/>
      <c r="AX25" s="42"/>
      <c r="AY25" s="42"/>
      <c r="AZ25" s="42"/>
      <c r="BA25" s="42"/>
      <c r="BB25" s="42"/>
      <c r="BC25" s="42"/>
      <c r="BD25" s="42"/>
      <c r="BE25" s="42"/>
      <c r="BF25" s="42"/>
      <c r="BG25" s="42"/>
      <c r="BH25" s="42"/>
      <c r="BI25" s="42"/>
      <c r="BJ25" s="42"/>
      <c r="BK25" s="42"/>
      <c r="BL25" s="42"/>
      <c r="BM25" s="42"/>
    </row>
    <row r="30" ht="15">
      <c r="F30" s="3"/>
    </row>
    <row r="35" ht="12" customHeight="1">
      <c r="A35" s="7" t="s">
        <v>92</v>
      </c>
    </row>
  </sheetData>
  <sheetProtection/>
  <mergeCells count="13">
    <mergeCell ref="B25:BM25"/>
    <mergeCell ref="B18:F18"/>
    <mergeCell ref="B19:F19"/>
    <mergeCell ref="B21:F21"/>
    <mergeCell ref="B22:F22"/>
    <mergeCell ref="B23:F23"/>
    <mergeCell ref="B24:F24"/>
    <mergeCell ref="B11:F12"/>
    <mergeCell ref="G11:BM11"/>
    <mergeCell ref="B14:F14"/>
    <mergeCell ref="B15:F15"/>
    <mergeCell ref="B17:F17"/>
    <mergeCell ref="B10:BM10"/>
  </mergeCells>
  <printOptions/>
  <pageMargins left="0.7" right="0.7" top="0.75" bottom="0.75" header="0.3" footer="0.3"/>
  <pageSetup horizontalDpi="600" verticalDpi="600" orientation="portrait" r:id="rId1"/>
  <ignoredErrors>
    <ignoredError sqref="S14:S17 BI14:BI17 Y14:Y17 AH14:AH17 AL14:AL17 AY14:AY18 BC14:BC18" formula="1"/>
  </ignoredErrors>
</worksheet>
</file>

<file path=xl/worksheets/sheet6.xml><?xml version="1.0" encoding="utf-8"?>
<worksheet xmlns="http://schemas.openxmlformats.org/spreadsheetml/2006/main" xmlns:r="http://schemas.openxmlformats.org/officeDocument/2006/relationships">
  <dimension ref="A10:BK35"/>
  <sheetViews>
    <sheetView showGridLines="0" zoomScalePageLayoutView="0" workbookViewId="0" topLeftCell="A1">
      <selection activeCell="B25" sqref="B25:BK25"/>
    </sheetView>
  </sheetViews>
  <sheetFormatPr defaultColWidth="11.421875" defaultRowHeight="15"/>
  <cols>
    <col min="6" max="6" width="6.00390625" style="0" customWidth="1"/>
  </cols>
  <sheetData>
    <row r="10" spans="2:63" ht="21" customHeight="1">
      <c r="B10" s="46" t="s">
        <v>437</v>
      </c>
      <c r="C10" s="46"/>
      <c r="D10" s="46"/>
      <c r="E10" s="46"/>
      <c r="F10" s="46"/>
      <c r="G10" s="46"/>
      <c r="H10" s="46"/>
      <c r="I10" s="46"/>
      <c r="J10" s="46"/>
      <c r="K10" s="46"/>
      <c r="L10" s="46"/>
      <c r="M10" s="46"/>
      <c r="N10" s="46"/>
      <c r="O10" s="46"/>
      <c r="P10" s="46"/>
      <c r="Q10" s="46"/>
      <c r="R10" s="46"/>
      <c r="S10" s="46"/>
      <c r="T10" s="46"/>
      <c r="U10" s="46"/>
      <c r="V10" s="46"/>
      <c r="W10" s="46"/>
      <c r="X10" s="46"/>
      <c r="Y10" s="46"/>
      <c r="Z10" s="46"/>
      <c r="AA10" s="46"/>
      <c r="AB10" s="46"/>
      <c r="AC10" s="46"/>
      <c r="AD10" s="46"/>
      <c r="AE10" s="46"/>
      <c r="AF10" s="46"/>
      <c r="AG10" s="46"/>
      <c r="AH10" s="46"/>
      <c r="AI10" s="46"/>
      <c r="AJ10" s="46"/>
      <c r="AK10" s="46"/>
      <c r="AL10" s="46"/>
      <c r="AM10" s="46"/>
      <c r="AN10" s="46"/>
      <c r="AO10" s="46"/>
      <c r="AP10" s="46"/>
      <c r="AQ10" s="46"/>
      <c r="AR10" s="46"/>
      <c r="AS10" s="46"/>
      <c r="AT10" s="46"/>
      <c r="AU10" s="46"/>
      <c r="AV10" s="46"/>
      <c r="AW10" s="46"/>
      <c r="AX10" s="46"/>
      <c r="AY10" s="46"/>
      <c r="AZ10" s="46"/>
      <c r="BA10" s="46"/>
      <c r="BB10" s="46"/>
      <c r="BC10" s="46"/>
      <c r="BD10" s="46"/>
      <c r="BE10" s="46"/>
      <c r="BF10" s="46"/>
      <c r="BG10" s="46"/>
      <c r="BH10" s="46"/>
      <c r="BI10" s="46"/>
      <c r="BJ10" s="46"/>
      <c r="BK10" s="46"/>
    </row>
    <row r="11" spans="2:63" ht="18.75" customHeight="1">
      <c r="B11" s="37" t="s">
        <v>0</v>
      </c>
      <c r="C11" s="37"/>
      <c r="D11" s="37"/>
      <c r="E11" s="37"/>
      <c r="F11" s="37"/>
      <c r="G11" s="41" t="s">
        <v>430</v>
      </c>
      <c r="H11" s="41"/>
      <c r="I11" s="41"/>
      <c r="J11" s="41"/>
      <c r="K11" s="41"/>
      <c r="L11" s="41"/>
      <c r="M11" s="41"/>
      <c r="N11" s="41"/>
      <c r="O11" s="41"/>
      <c r="P11" s="41"/>
      <c r="Q11" s="41"/>
      <c r="R11" s="41"/>
      <c r="S11" s="41"/>
      <c r="T11" s="41"/>
      <c r="U11" s="41"/>
      <c r="V11" s="41"/>
      <c r="W11" s="41"/>
      <c r="X11" s="41"/>
      <c r="Y11" s="41"/>
      <c r="Z11" s="41"/>
      <c r="AA11" s="41"/>
      <c r="AB11" s="41"/>
      <c r="AC11" s="41"/>
      <c r="AD11" s="41"/>
      <c r="AE11" s="41"/>
      <c r="AF11" s="41"/>
      <c r="AG11" s="41"/>
      <c r="AH11" s="41"/>
      <c r="AI11" s="41"/>
      <c r="AJ11" s="41"/>
      <c r="AK11" s="41"/>
      <c r="AL11" s="41"/>
      <c r="AM11" s="41"/>
      <c r="AN11" s="41"/>
      <c r="AO11" s="41"/>
      <c r="AP11" s="41"/>
      <c r="AQ11" s="41"/>
      <c r="AR11" s="41"/>
      <c r="AS11" s="41"/>
      <c r="AT11" s="41"/>
      <c r="AU11" s="41"/>
      <c r="AV11" s="41"/>
      <c r="AW11" s="41"/>
      <c r="AX11" s="41"/>
      <c r="AY11" s="41"/>
      <c r="AZ11" s="41"/>
      <c r="BA11" s="41"/>
      <c r="BB11" s="41"/>
      <c r="BC11" s="41"/>
      <c r="BD11" s="41"/>
      <c r="BE11" s="41"/>
      <c r="BF11" s="41"/>
      <c r="BG11" s="41"/>
      <c r="BH11" s="41"/>
      <c r="BI11" s="41"/>
      <c r="BJ11" s="41"/>
      <c r="BK11" s="41"/>
    </row>
    <row r="12" spans="2:63" ht="31.5">
      <c r="B12" s="38"/>
      <c r="C12" s="38"/>
      <c r="D12" s="38"/>
      <c r="E12" s="38"/>
      <c r="F12" s="38"/>
      <c r="G12" s="26" t="s">
        <v>45</v>
      </c>
      <c r="H12" s="12" t="s">
        <v>45</v>
      </c>
      <c r="I12" s="12" t="s">
        <v>168</v>
      </c>
      <c r="J12" s="12" t="s">
        <v>137</v>
      </c>
      <c r="K12" s="12" t="s">
        <v>300</v>
      </c>
      <c r="L12" s="12" t="s">
        <v>301</v>
      </c>
      <c r="M12" s="26" t="s">
        <v>46</v>
      </c>
      <c r="N12" s="12" t="s">
        <v>46</v>
      </c>
      <c r="O12" s="12" t="s">
        <v>166</v>
      </c>
      <c r="P12" s="12" t="s">
        <v>53</v>
      </c>
      <c r="Q12" s="12" t="s">
        <v>206</v>
      </c>
      <c r="R12" s="12" t="s">
        <v>302</v>
      </c>
      <c r="S12" s="12" t="s">
        <v>303</v>
      </c>
      <c r="T12" s="26" t="s">
        <v>47</v>
      </c>
      <c r="U12" s="12" t="s">
        <v>47</v>
      </c>
      <c r="V12" s="12" t="s">
        <v>163</v>
      </c>
      <c r="W12" s="12" t="s">
        <v>105</v>
      </c>
      <c r="X12" s="12" t="s">
        <v>304</v>
      </c>
      <c r="Y12" s="12" t="s">
        <v>305</v>
      </c>
      <c r="Z12" s="12" t="s">
        <v>287</v>
      </c>
      <c r="AA12" s="12" t="s">
        <v>306</v>
      </c>
      <c r="AB12" s="12" t="s">
        <v>307</v>
      </c>
      <c r="AC12" s="26" t="s">
        <v>48</v>
      </c>
      <c r="AD12" s="12" t="s">
        <v>48</v>
      </c>
      <c r="AE12" s="12" t="s">
        <v>166</v>
      </c>
      <c r="AF12" s="12" t="s">
        <v>197</v>
      </c>
      <c r="AG12" s="12" t="s">
        <v>213</v>
      </c>
      <c r="AH12" s="12" t="s">
        <v>47</v>
      </c>
      <c r="AI12" s="12" t="s">
        <v>308</v>
      </c>
      <c r="AJ12" s="26" t="s">
        <v>49</v>
      </c>
      <c r="AK12" s="12" t="s">
        <v>49</v>
      </c>
      <c r="AL12" s="12" t="s">
        <v>147</v>
      </c>
      <c r="AM12" s="12" t="s">
        <v>116</v>
      </c>
      <c r="AN12" s="12" t="s">
        <v>200</v>
      </c>
      <c r="AO12" s="12" t="s">
        <v>148</v>
      </c>
      <c r="AP12" s="26" t="s">
        <v>50</v>
      </c>
      <c r="AQ12" s="12" t="s">
        <v>50</v>
      </c>
      <c r="AR12" s="12" t="s">
        <v>2</v>
      </c>
      <c r="AS12" s="12" t="s">
        <v>148</v>
      </c>
      <c r="AT12" s="12" t="s">
        <v>137</v>
      </c>
      <c r="AU12" s="26" t="s">
        <v>51</v>
      </c>
      <c r="AV12" s="12" t="s">
        <v>104</v>
      </c>
      <c r="AW12" s="12" t="s">
        <v>309</v>
      </c>
      <c r="AX12" s="12" t="s">
        <v>310</v>
      </c>
      <c r="AY12" s="26" t="s">
        <v>52</v>
      </c>
      <c r="AZ12" s="12" t="s">
        <v>311</v>
      </c>
      <c r="BA12" s="12" t="s">
        <v>312</v>
      </c>
      <c r="BB12" s="12" t="s">
        <v>313</v>
      </c>
      <c r="BC12" s="26" t="s">
        <v>53</v>
      </c>
      <c r="BD12" s="12" t="s">
        <v>53</v>
      </c>
      <c r="BE12" s="12" t="s">
        <v>314</v>
      </c>
      <c r="BF12" s="26" t="s">
        <v>54</v>
      </c>
      <c r="BG12" s="12" t="s">
        <v>315</v>
      </c>
      <c r="BH12" s="12" t="s">
        <v>316</v>
      </c>
      <c r="BI12" s="12" t="s">
        <v>317</v>
      </c>
      <c r="BJ12" s="12" t="s">
        <v>318</v>
      </c>
      <c r="BK12" s="12" t="s">
        <v>319</v>
      </c>
    </row>
    <row r="13" spans="2:63" ht="15">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row>
    <row r="14" spans="2:63" ht="15">
      <c r="B14" s="32" t="s">
        <v>83</v>
      </c>
      <c r="C14" s="33"/>
      <c r="D14" s="33"/>
      <c r="E14" s="33"/>
      <c r="F14" s="33"/>
      <c r="G14" s="2">
        <f>SUM(H14:L14)</f>
        <v>3421</v>
      </c>
      <c r="H14" s="2">
        <f aca="true" t="shared" si="0" ref="H14:AT14">+H17+H21</f>
        <v>394</v>
      </c>
      <c r="I14" s="2">
        <f t="shared" si="0"/>
        <v>422</v>
      </c>
      <c r="J14" s="2">
        <f t="shared" si="0"/>
        <v>1877</v>
      </c>
      <c r="K14" s="2">
        <f t="shared" si="0"/>
        <v>691</v>
      </c>
      <c r="L14" s="2">
        <f t="shared" si="0"/>
        <v>37</v>
      </c>
      <c r="M14" s="2">
        <f>SUM(N14:S14)</f>
        <v>838</v>
      </c>
      <c r="N14" s="2">
        <f t="shared" si="0"/>
        <v>94</v>
      </c>
      <c r="O14" s="2">
        <f t="shared" si="0"/>
        <v>261</v>
      </c>
      <c r="P14" s="2">
        <f t="shared" si="0"/>
        <v>177</v>
      </c>
      <c r="Q14" s="2">
        <f t="shared" si="0"/>
        <v>51</v>
      </c>
      <c r="R14" s="2">
        <f t="shared" si="0"/>
        <v>111</v>
      </c>
      <c r="S14" s="2">
        <f t="shared" si="0"/>
        <v>144</v>
      </c>
      <c r="T14" s="2">
        <f>SUM(U14:AB14)</f>
        <v>1022</v>
      </c>
      <c r="U14" s="2">
        <f t="shared" si="0"/>
        <v>76</v>
      </c>
      <c r="V14" s="2">
        <f t="shared" si="0"/>
        <v>107</v>
      </c>
      <c r="W14" s="2">
        <f t="shared" si="0"/>
        <v>201</v>
      </c>
      <c r="X14" s="2">
        <f t="shared" si="0"/>
        <v>73</v>
      </c>
      <c r="Y14" s="2">
        <f t="shared" si="0"/>
        <v>121</v>
      </c>
      <c r="Z14" s="2">
        <f t="shared" si="0"/>
        <v>220</v>
      </c>
      <c r="AA14" s="2">
        <f t="shared" si="0"/>
        <v>106</v>
      </c>
      <c r="AB14" s="2">
        <f t="shared" si="0"/>
        <v>118</v>
      </c>
      <c r="AC14" s="2">
        <f>SUM(AD14:AI14)</f>
        <v>810</v>
      </c>
      <c r="AD14" s="2">
        <f t="shared" si="0"/>
        <v>73</v>
      </c>
      <c r="AE14" s="2">
        <f t="shared" si="0"/>
        <v>134</v>
      </c>
      <c r="AF14" s="2">
        <f t="shared" si="0"/>
        <v>170</v>
      </c>
      <c r="AG14" s="2">
        <f t="shared" si="0"/>
        <v>229</v>
      </c>
      <c r="AH14" s="2">
        <f t="shared" si="0"/>
        <v>86</v>
      </c>
      <c r="AI14" s="2">
        <f t="shared" si="0"/>
        <v>118</v>
      </c>
      <c r="AJ14" s="2">
        <f>SUM(AK14:AO14)</f>
        <v>1210</v>
      </c>
      <c r="AK14" s="2">
        <f t="shared" si="0"/>
        <v>207</v>
      </c>
      <c r="AL14" s="2">
        <f t="shared" si="0"/>
        <v>367</v>
      </c>
      <c r="AM14" s="2">
        <f t="shared" si="0"/>
        <v>210</v>
      </c>
      <c r="AN14" s="2">
        <f t="shared" si="0"/>
        <v>233</v>
      </c>
      <c r="AO14" s="2">
        <f t="shared" si="0"/>
        <v>193</v>
      </c>
      <c r="AP14" s="2">
        <f>SUM(AQ14:AT14)</f>
        <v>462</v>
      </c>
      <c r="AQ14" s="2">
        <f t="shared" si="0"/>
        <v>135</v>
      </c>
      <c r="AR14" s="2">
        <f t="shared" si="0"/>
        <v>151</v>
      </c>
      <c r="AS14" s="2">
        <f t="shared" si="0"/>
        <v>53</v>
      </c>
      <c r="AT14" s="2">
        <f t="shared" si="0"/>
        <v>123</v>
      </c>
      <c r="AU14" s="2">
        <f>SUM(AV14:AX14)</f>
        <v>516</v>
      </c>
      <c r="AV14" s="2">
        <f aca="true" t="shared" si="1" ref="AV14:BK14">+AV17+AV21</f>
        <v>257</v>
      </c>
      <c r="AW14" s="2">
        <f t="shared" si="1"/>
        <v>161</v>
      </c>
      <c r="AX14" s="2">
        <f t="shared" si="1"/>
        <v>98</v>
      </c>
      <c r="AY14" s="2">
        <f>SUM(AZ14:BB14)</f>
        <v>386</v>
      </c>
      <c r="AZ14" s="2">
        <f t="shared" si="1"/>
        <v>142</v>
      </c>
      <c r="BA14" s="2">
        <f t="shared" si="1"/>
        <v>54</v>
      </c>
      <c r="BB14" s="2">
        <f t="shared" si="1"/>
        <v>190</v>
      </c>
      <c r="BC14" s="2">
        <f>SUM(BD14:BE14)</f>
        <v>580</v>
      </c>
      <c r="BD14" s="2">
        <f t="shared" si="1"/>
        <v>469</v>
      </c>
      <c r="BE14" s="2">
        <f t="shared" si="1"/>
        <v>111</v>
      </c>
      <c r="BF14" s="2">
        <f>SUM(BG14:BK14)</f>
        <v>3749</v>
      </c>
      <c r="BG14" s="2">
        <f t="shared" si="1"/>
        <v>1554</v>
      </c>
      <c r="BH14" s="2">
        <f t="shared" si="1"/>
        <v>677</v>
      </c>
      <c r="BI14" s="2">
        <f t="shared" si="1"/>
        <v>1326</v>
      </c>
      <c r="BJ14" s="2">
        <f t="shared" si="1"/>
        <v>94</v>
      </c>
      <c r="BK14" s="2">
        <f t="shared" si="1"/>
        <v>98</v>
      </c>
    </row>
    <row r="15" spans="2:63" ht="15">
      <c r="B15" s="32" t="s">
        <v>84</v>
      </c>
      <c r="C15" s="33"/>
      <c r="D15" s="33"/>
      <c r="E15" s="33"/>
      <c r="F15" s="33"/>
      <c r="G15" s="4">
        <f aca="true" t="shared" si="2" ref="G15:AF15">+G14/G19</f>
        <v>0.09414128071768624</v>
      </c>
      <c r="H15" s="4">
        <f t="shared" si="2"/>
        <v>0.062999680204669</v>
      </c>
      <c r="I15" s="4">
        <f t="shared" si="2"/>
        <v>0.05400563091886358</v>
      </c>
      <c r="J15" s="4">
        <f t="shared" si="2"/>
        <v>0.13735821441639223</v>
      </c>
      <c r="K15" s="4">
        <f t="shared" si="2"/>
        <v>0.0823501370516029</v>
      </c>
      <c r="L15" s="4">
        <f t="shared" si="2"/>
        <v>0.17209302325581396</v>
      </c>
      <c r="M15" s="4">
        <f t="shared" si="2"/>
        <v>0.07253527222366485</v>
      </c>
      <c r="N15" s="4">
        <f t="shared" si="2"/>
        <v>0.0633850303438975</v>
      </c>
      <c r="O15" s="4">
        <f t="shared" si="2"/>
        <v>0.0943259848211059</v>
      </c>
      <c r="P15" s="4">
        <f t="shared" si="2"/>
        <v>0.07722513089005235</v>
      </c>
      <c r="Q15" s="4">
        <f t="shared" si="2"/>
        <v>0.03728070175438596</v>
      </c>
      <c r="R15" s="4">
        <f t="shared" si="2"/>
        <v>0.05105795768169273</v>
      </c>
      <c r="S15" s="4">
        <f t="shared" si="2"/>
        <v>0.09802586793737236</v>
      </c>
      <c r="T15" s="4">
        <f t="shared" si="2"/>
        <v>0.08664688427299704</v>
      </c>
      <c r="U15" s="4">
        <f t="shared" si="2"/>
        <v>0.04878048780487805</v>
      </c>
      <c r="V15" s="4">
        <f t="shared" si="2"/>
        <v>0.05640484976278334</v>
      </c>
      <c r="W15" s="4">
        <f t="shared" si="2"/>
        <v>0.10864864864864865</v>
      </c>
      <c r="X15" s="4">
        <f t="shared" si="2"/>
        <v>0.11496062992125984</v>
      </c>
      <c r="Y15" s="4">
        <f t="shared" si="2"/>
        <v>0.06554712892741062</v>
      </c>
      <c r="Z15" s="4">
        <f t="shared" si="2"/>
        <v>0.10648596321393998</v>
      </c>
      <c r="AA15" s="4">
        <f t="shared" si="2"/>
        <v>0.11064718162839249</v>
      </c>
      <c r="AB15" s="4">
        <f t="shared" si="2"/>
        <v>0.11979695431472082</v>
      </c>
      <c r="AC15" s="4">
        <f t="shared" si="2"/>
        <v>0.07872485178345806</v>
      </c>
      <c r="AD15" s="4">
        <f t="shared" si="2"/>
        <v>0.04161915621436716</v>
      </c>
      <c r="AE15" s="4">
        <f t="shared" si="2"/>
        <v>0.08354114713216958</v>
      </c>
      <c r="AF15" s="4">
        <f t="shared" si="2"/>
        <v>0.07801743919229004</v>
      </c>
      <c r="AG15" s="4">
        <f aca="true" t="shared" si="3" ref="AG15:BK15">+AG14/AG19</f>
        <v>0.0864477161192903</v>
      </c>
      <c r="AH15" s="4">
        <f t="shared" si="3"/>
        <v>0.10449574726609964</v>
      </c>
      <c r="AI15" s="4">
        <f t="shared" si="3"/>
        <v>0.0921875</v>
      </c>
      <c r="AJ15" s="4">
        <f t="shared" si="3"/>
        <v>0.09141044043212208</v>
      </c>
      <c r="AK15" s="4">
        <f t="shared" si="3"/>
        <v>0.07384944702104887</v>
      </c>
      <c r="AL15" s="4">
        <f t="shared" si="3"/>
        <v>0.1099131476489967</v>
      </c>
      <c r="AM15" s="4">
        <f t="shared" si="3"/>
        <v>0.08742714404662781</v>
      </c>
      <c r="AN15" s="4">
        <f t="shared" si="3"/>
        <v>0.07876943881000677</v>
      </c>
      <c r="AO15" s="4">
        <f t="shared" si="3"/>
        <v>0.11123919308357348</v>
      </c>
      <c r="AP15" s="4">
        <f t="shared" si="3"/>
        <v>0.07750377453447409</v>
      </c>
      <c r="AQ15" s="4">
        <f t="shared" si="3"/>
        <v>0.07618510158013544</v>
      </c>
      <c r="AR15" s="4">
        <f t="shared" si="3"/>
        <v>0.07049486461251167</v>
      </c>
      <c r="AS15" s="4">
        <f t="shared" si="3"/>
        <v>0.0670886075949367</v>
      </c>
      <c r="AT15" s="4">
        <f t="shared" si="3"/>
        <v>0.09785202863961814</v>
      </c>
      <c r="AU15" s="4">
        <f t="shared" si="3"/>
        <v>0.0826525708793849</v>
      </c>
      <c r="AV15" s="4">
        <f t="shared" si="3"/>
        <v>0.09046110524463218</v>
      </c>
      <c r="AW15" s="4">
        <f t="shared" si="3"/>
        <v>0.09215798511734402</v>
      </c>
      <c r="AX15" s="4">
        <f t="shared" si="3"/>
        <v>0.059214501510574016</v>
      </c>
      <c r="AY15" s="4">
        <f t="shared" si="3"/>
        <v>0.06569094622191968</v>
      </c>
      <c r="AZ15" s="4">
        <f t="shared" si="3"/>
        <v>0.06522737712448323</v>
      </c>
      <c r="BA15" s="4">
        <f t="shared" si="3"/>
        <v>0.044081632653061226</v>
      </c>
      <c r="BB15" s="4">
        <f t="shared" si="3"/>
        <v>0.07679870654810024</v>
      </c>
      <c r="BC15" s="4">
        <f t="shared" si="3"/>
        <v>0.07076622742801367</v>
      </c>
      <c r="BD15" s="4">
        <f t="shared" si="3"/>
        <v>0.08222300140252455</v>
      </c>
      <c r="BE15" s="4">
        <f t="shared" si="3"/>
        <v>0.044542536115569825</v>
      </c>
      <c r="BF15" s="4">
        <f t="shared" si="3"/>
        <v>0.2320212897635846</v>
      </c>
      <c r="BG15" s="4">
        <f t="shared" si="3"/>
        <v>0.2871927554980595</v>
      </c>
      <c r="BH15" s="4">
        <f t="shared" si="3"/>
        <v>0.21768488745980707</v>
      </c>
      <c r="BI15" s="4">
        <f t="shared" si="3"/>
        <v>0.18776550552251486</v>
      </c>
      <c r="BJ15" s="4">
        <f t="shared" si="3"/>
        <v>0.29936305732484075</v>
      </c>
      <c r="BK15" s="4">
        <f t="shared" si="3"/>
        <v>0.37547892720306514</v>
      </c>
    </row>
    <row r="16" spans="2:63" ht="15">
      <c r="B16" s="1"/>
      <c r="C16" s="1"/>
      <c r="D16" s="1"/>
      <c r="E16" s="1"/>
      <c r="F16" s="1"/>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row>
    <row r="17" spans="2:63" ht="15">
      <c r="B17" s="32" t="s">
        <v>85</v>
      </c>
      <c r="C17" s="33"/>
      <c r="D17" s="33"/>
      <c r="E17" s="33"/>
      <c r="F17" s="33"/>
      <c r="G17" s="2">
        <f>SUM(H17:L17)</f>
        <v>1123</v>
      </c>
      <c r="H17" s="2">
        <f>+H19-H18</f>
        <v>163</v>
      </c>
      <c r="I17" s="2">
        <f>+I19-I18</f>
        <v>176</v>
      </c>
      <c r="J17" s="2">
        <f>+J19-J18</f>
        <v>502</v>
      </c>
      <c r="K17" s="2">
        <f>+K19-K18</f>
        <v>276</v>
      </c>
      <c r="L17" s="2">
        <f>+L19-L18</f>
        <v>6</v>
      </c>
      <c r="M17" s="2">
        <f>SUM(N17:S17)</f>
        <v>262</v>
      </c>
      <c r="N17" s="2">
        <f aca="true" t="shared" si="4" ref="N17:S17">+N19-N18</f>
        <v>41</v>
      </c>
      <c r="O17" s="2">
        <f t="shared" si="4"/>
        <v>77</v>
      </c>
      <c r="P17" s="2">
        <f t="shared" si="4"/>
        <v>56</v>
      </c>
      <c r="Q17" s="2">
        <f t="shared" si="4"/>
        <v>17</v>
      </c>
      <c r="R17" s="2">
        <f t="shared" si="4"/>
        <v>33</v>
      </c>
      <c r="S17" s="2">
        <f t="shared" si="4"/>
        <v>38</v>
      </c>
      <c r="T17" s="2">
        <f>SUM(U17:AB17)</f>
        <v>299</v>
      </c>
      <c r="U17" s="2">
        <f aca="true" t="shared" si="5" ref="U17:AB17">+U19-U18</f>
        <v>25</v>
      </c>
      <c r="V17" s="2">
        <f t="shared" si="5"/>
        <v>27</v>
      </c>
      <c r="W17" s="2">
        <f t="shared" si="5"/>
        <v>89</v>
      </c>
      <c r="X17" s="2">
        <f t="shared" si="5"/>
        <v>16</v>
      </c>
      <c r="Y17" s="2">
        <f t="shared" si="5"/>
        <v>39</v>
      </c>
      <c r="Z17" s="2">
        <f t="shared" si="5"/>
        <v>51</v>
      </c>
      <c r="AA17" s="2">
        <f t="shared" si="5"/>
        <v>15</v>
      </c>
      <c r="AB17" s="2">
        <f t="shared" si="5"/>
        <v>37</v>
      </c>
      <c r="AC17" s="2">
        <f>SUM(AD17:AI17)</f>
        <v>182</v>
      </c>
      <c r="AD17" s="2">
        <f aca="true" t="shared" si="6" ref="AD17:AI17">+AD19-AD18</f>
        <v>24</v>
      </c>
      <c r="AE17" s="2">
        <f t="shared" si="6"/>
        <v>35</v>
      </c>
      <c r="AF17" s="2">
        <f t="shared" si="6"/>
        <v>47</v>
      </c>
      <c r="AG17" s="2">
        <f t="shared" si="6"/>
        <v>50</v>
      </c>
      <c r="AH17" s="2">
        <f t="shared" si="6"/>
        <v>10</v>
      </c>
      <c r="AI17" s="2">
        <f t="shared" si="6"/>
        <v>16</v>
      </c>
      <c r="AJ17" s="2">
        <f>SUM(AK17:AO17)</f>
        <v>280</v>
      </c>
      <c r="AK17" s="2">
        <f>+AK19-AK18</f>
        <v>45</v>
      </c>
      <c r="AL17" s="2">
        <f>+AL19-AL18</f>
        <v>107</v>
      </c>
      <c r="AM17" s="2">
        <f>+AM19-AM18</f>
        <v>60</v>
      </c>
      <c r="AN17" s="2">
        <f>+AN19-AN18</f>
        <v>32</v>
      </c>
      <c r="AO17" s="2">
        <f>+AO19-AO18</f>
        <v>36</v>
      </c>
      <c r="AP17" s="2">
        <f>SUM(AQ17:AT17)</f>
        <v>154</v>
      </c>
      <c r="AQ17" s="2">
        <f>+AQ19-AQ18</f>
        <v>57</v>
      </c>
      <c r="AR17" s="2">
        <f>+AR19-AR18</f>
        <v>54</v>
      </c>
      <c r="AS17" s="2">
        <f>+AS19-AS18</f>
        <v>12</v>
      </c>
      <c r="AT17" s="2">
        <f>+AT19-AT18</f>
        <v>31</v>
      </c>
      <c r="AU17" s="2">
        <f>SUM(AV17:AX17)</f>
        <v>232</v>
      </c>
      <c r="AV17" s="2">
        <f>+AV19-AV18</f>
        <v>131</v>
      </c>
      <c r="AW17" s="2">
        <f>+AW19-AW18</f>
        <v>56</v>
      </c>
      <c r="AX17" s="2">
        <f>+AX19-AX18</f>
        <v>45</v>
      </c>
      <c r="AY17" s="2">
        <f>SUM(AZ17:BB17)</f>
        <v>125</v>
      </c>
      <c r="AZ17" s="2">
        <f>+AZ19-AZ18</f>
        <v>44</v>
      </c>
      <c r="BA17" s="2">
        <f>+BA19-BA18</f>
        <v>16</v>
      </c>
      <c r="BB17" s="2">
        <f>+BB19-BB18</f>
        <v>65</v>
      </c>
      <c r="BC17" s="2">
        <f>SUM(BD17:BE17)</f>
        <v>190</v>
      </c>
      <c r="BD17" s="2">
        <f>+BD19-BD18</f>
        <v>147</v>
      </c>
      <c r="BE17" s="2">
        <f>+BE19-BE18</f>
        <v>43</v>
      </c>
      <c r="BF17" s="10">
        <f>SUM(BG17:BK17)</f>
        <v>390</v>
      </c>
      <c r="BG17" s="2">
        <f>+BG19-BG18</f>
        <v>225</v>
      </c>
      <c r="BH17" s="2">
        <f>+BH19-BH18</f>
        <v>52</v>
      </c>
      <c r="BI17" s="2">
        <f>+BI19-BI18</f>
        <v>102</v>
      </c>
      <c r="BJ17" s="2">
        <f>+BJ19-BJ18</f>
        <v>6</v>
      </c>
      <c r="BK17" s="2">
        <f>+BK19-BK18</f>
        <v>5</v>
      </c>
    </row>
    <row r="18" spans="2:63" ht="15">
      <c r="B18" s="32" t="s">
        <v>86</v>
      </c>
      <c r="C18" s="33"/>
      <c r="D18" s="33"/>
      <c r="E18" s="33"/>
      <c r="F18" s="33"/>
      <c r="G18" s="2">
        <f>SUM(H18:L18)</f>
        <v>35216</v>
      </c>
      <c r="H18" s="2">
        <v>6091</v>
      </c>
      <c r="I18" s="2">
        <v>7638</v>
      </c>
      <c r="J18" s="2">
        <v>13163</v>
      </c>
      <c r="K18" s="2">
        <v>8115</v>
      </c>
      <c r="L18" s="2">
        <v>209</v>
      </c>
      <c r="M18" s="10">
        <f>SUM(N18:S18)</f>
        <v>11291</v>
      </c>
      <c r="N18" s="2">
        <v>1442</v>
      </c>
      <c r="O18" s="2">
        <v>2690</v>
      </c>
      <c r="P18" s="2">
        <v>2236</v>
      </c>
      <c r="Q18" s="2">
        <v>1351</v>
      </c>
      <c r="R18" s="2">
        <v>2141</v>
      </c>
      <c r="S18" s="2">
        <v>1431</v>
      </c>
      <c r="T18" s="2">
        <f>SUM(U18:AB18)</f>
        <v>11496</v>
      </c>
      <c r="U18" s="2">
        <v>1533</v>
      </c>
      <c r="V18" s="2">
        <v>1870</v>
      </c>
      <c r="W18" s="2">
        <v>1761</v>
      </c>
      <c r="X18" s="2">
        <v>619</v>
      </c>
      <c r="Y18" s="2">
        <v>1807</v>
      </c>
      <c r="Z18" s="2">
        <v>2015</v>
      </c>
      <c r="AA18" s="2">
        <v>943</v>
      </c>
      <c r="AB18" s="2">
        <v>948</v>
      </c>
      <c r="AC18" s="2">
        <f>SUM(AD18:AI18)</f>
        <v>10107</v>
      </c>
      <c r="AD18" s="2">
        <v>1730</v>
      </c>
      <c r="AE18" s="2">
        <v>1569</v>
      </c>
      <c r="AF18" s="2">
        <v>2132</v>
      </c>
      <c r="AG18" s="2">
        <v>2599</v>
      </c>
      <c r="AH18" s="2">
        <v>813</v>
      </c>
      <c r="AI18" s="2">
        <v>1264</v>
      </c>
      <c r="AJ18" s="2">
        <f>SUM(AK18:AO18)</f>
        <v>12957</v>
      </c>
      <c r="AK18" s="2">
        <v>2758</v>
      </c>
      <c r="AL18" s="2">
        <v>3232</v>
      </c>
      <c r="AM18" s="2">
        <v>2342</v>
      </c>
      <c r="AN18" s="2">
        <v>2926</v>
      </c>
      <c r="AO18" s="2">
        <v>1699</v>
      </c>
      <c r="AP18" s="2">
        <f>SUM(AQ18:AT18)</f>
        <v>5807</v>
      </c>
      <c r="AQ18" s="2">
        <v>1715</v>
      </c>
      <c r="AR18" s="2">
        <v>2088</v>
      </c>
      <c r="AS18" s="2">
        <v>778</v>
      </c>
      <c r="AT18" s="2">
        <v>1226</v>
      </c>
      <c r="AU18" s="2">
        <f>SUM(AV18:AX18)</f>
        <v>6011</v>
      </c>
      <c r="AV18" s="2">
        <v>2710</v>
      </c>
      <c r="AW18" s="2">
        <v>1691</v>
      </c>
      <c r="AX18" s="2">
        <v>1610</v>
      </c>
      <c r="AY18" s="2">
        <f>SUM(AZ18:BB18)</f>
        <v>5751</v>
      </c>
      <c r="AZ18" s="2">
        <v>2133</v>
      </c>
      <c r="BA18" s="2">
        <v>1209</v>
      </c>
      <c r="BB18" s="2">
        <v>2409</v>
      </c>
      <c r="BC18" s="2">
        <f>SUM(BD18:BE18)</f>
        <v>8006</v>
      </c>
      <c r="BD18" s="2">
        <v>5557</v>
      </c>
      <c r="BE18" s="2">
        <v>2449</v>
      </c>
      <c r="BF18" s="2">
        <f>SUM(BG18:BK18)</f>
        <v>15768</v>
      </c>
      <c r="BG18" s="2">
        <v>5186</v>
      </c>
      <c r="BH18" s="2">
        <v>3058</v>
      </c>
      <c r="BI18" s="2">
        <v>6960</v>
      </c>
      <c r="BJ18" s="2">
        <v>308</v>
      </c>
      <c r="BK18" s="2">
        <v>256</v>
      </c>
    </row>
    <row r="19" spans="2:63" ht="15">
      <c r="B19" s="35" t="s">
        <v>87</v>
      </c>
      <c r="C19" s="36"/>
      <c r="D19" s="36"/>
      <c r="E19" s="36"/>
      <c r="F19" s="36"/>
      <c r="G19" s="2">
        <f>+H19+I19+J19+K19+L19</f>
        <v>36339</v>
      </c>
      <c r="H19" s="2">
        <v>6254</v>
      </c>
      <c r="I19" s="2">
        <v>7814</v>
      </c>
      <c r="J19" s="2">
        <v>13665</v>
      </c>
      <c r="K19" s="2">
        <v>8391</v>
      </c>
      <c r="L19" s="2">
        <v>215</v>
      </c>
      <c r="M19" s="2">
        <f>+N19+O19+P19+Q19+R19+S19</f>
        <v>11553</v>
      </c>
      <c r="N19" s="2">
        <v>1483</v>
      </c>
      <c r="O19" s="2">
        <v>2767</v>
      </c>
      <c r="P19" s="2">
        <v>2292</v>
      </c>
      <c r="Q19" s="2">
        <v>1368</v>
      </c>
      <c r="R19" s="2">
        <v>2174</v>
      </c>
      <c r="S19" s="2">
        <v>1469</v>
      </c>
      <c r="T19" s="2">
        <f>+U19+V19+W19+X19+Y19+Z19+AA19+AB19</f>
        <v>11795</v>
      </c>
      <c r="U19" s="2">
        <v>1558</v>
      </c>
      <c r="V19" s="2">
        <v>1897</v>
      </c>
      <c r="W19" s="2">
        <v>1850</v>
      </c>
      <c r="X19" s="2">
        <v>635</v>
      </c>
      <c r="Y19" s="2">
        <v>1846</v>
      </c>
      <c r="Z19" s="2">
        <v>2066</v>
      </c>
      <c r="AA19" s="2">
        <v>958</v>
      </c>
      <c r="AB19" s="2">
        <v>985</v>
      </c>
      <c r="AC19" s="2">
        <f>+AD19+AE19+AF19+AG19+AH19+AI19</f>
        <v>10289</v>
      </c>
      <c r="AD19" s="2">
        <v>1754</v>
      </c>
      <c r="AE19" s="2">
        <v>1604</v>
      </c>
      <c r="AF19" s="2">
        <v>2179</v>
      </c>
      <c r="AG19" s="2">
        <v>2649</v>
      </c>
      <c r="AH19" s="2">
        <v>823</v>
      </c>
      <c r="AI19" s="2">
        <v>1280</v>
      </c>
      <c r="AJ19" s="2">
        <f>+AK19+AL19+AM19+AN19+AO19</f>
        <v>13237</v>
      </c>
      <c r="AK19" s="2">
        <v>2803</v>
      </c>
      <c r="AL19" s="2">
        <v>3339</v>
      </c>
      <c r="AM19" s="2">
        <v>2402</v>
      </c>
      <c r="AN19" s="2">
        <v>2958</v>
      </c>
      <c r="AO19" s="2">
        <v>1735</v>
      </c>
      <c r="AP19" s="2">
        <f>+AQ19+AR19+AS19+AT19</f>
        <v>5961</v>
      </c>
      <c r="AQ19" s="2">
        <v>1772</v>
      </c>
      <c r="AR19" s="2">
        <v>2142</v>
      </c>
      <c r="AS19" s="2">
        <v>790</v>
      </c>
      <c r="AT19" s="2">
        <v>1257</v>
      </c>
      <c r="AU19" s="2">
        <f>+AV19+AW19+AX19</f>
        <v>6243</v>
      </c>
      <c r="AV19" s="2">
        <v>2841</v>
      </c>
      <c r="AW19" s="2">
        <v>1747</v>
      </c>
      <c r="AX19" s="2">
        <v>1655</v>
      </c>
      <c r="AY19" s="2">
        <f>+AZ19+BA19+BB19</f>
        <v>5876</v>
      </c>
      <c r="AZ19" s="2">
        <v>2177</v>
      </c>
      <c r="BA19" s="2">
        <v>1225</v>
      </c>
      <c r="BB19" s="2">
        <v>2474</v>
      </c>
      <c r="BC19" s="2">
        <f>+BD19+BE19</f>
        <v>8196</v>
      </c>
      <c r="BD19" s="2">
        <v>5704</v>
      </c>
      <c r="BE19" s="2">
        <v>2492</v>
      </c>
      <c r="BF19" s="2">
        <f>+BG19+BH19+BI19+BJ19+BK19</f>
        <v>16158</v>
      </c>
      <c r="BG19" s="2">
        <v>5411</v>
      </c>
      <c r="BH19" s="2">
        <v>3110</v>
      </c>
      <c r="BI19" s="2">
        <v>7062</v>
      </c>
      <c r="BJ19" s="2">
        <v>314</v>
      </c>
      <c r="BK19" s="2">
        <v>261</v>
      </c>
    </row>
    <row r="20" spans="2:63" ht="15">
      <c r="B20" s="1"/>
      <c r="C20" s="1"/>
      <c r="D20" s="1"/>
      <c r="E20" s="1"/>
      <c r="F20" s="1"/>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row>
    <row r="21" spans="2:63" ht="15">
      <c r="B21" s="32" t="s">
        <v>88</v>
      </c>
      <c r="C21" s="33"/>
      <c r="D21" s="33"/>
      <c r="E21" s="33"/>
      <c r="F21" s="33"/>
      <c r="G21" s="2">
        <f aca="true" t="shared" si="7" ref="G21:BK21">+G22+G23+G24</f>
        <v>2298</v>
      </c>
      <c r="H21" s="2">
        <f t="shared" si="7"/>
        <v>231</v>
      </c>
      <c r="I21" s="2">
        <f t="shared" si="7"/>
        <v>246</v>
      </c>
      <c r="J21" s="2">
        <f t="shared" si="7"/>
        <v>1375</v>
      </c>
      <c r="K21" s="2">
        <f t="shared" si="7"/>
        <v>415</v>
      </c>
      <c r="L21" s="2">
        <f t="shared" si="7"/>
        <v>31</v>
      </c>
      <c r="M21" s="2">
        <f t="shared" si="7"/>
        <v>576</v>
      </c>
      <c r="N21" s="2">
        <f t="shared" si="7"/>
        <v>53</v>
      </c>
      <c r="O21" s="2">
        <f t="shared" si="7"/>
        <v>184</v>
      </c>
      <c r="P21" s="2">
        <f t="shared" si="7"/>
        <v>121</v>
      </c>
      <c r="Q21" s="2">
        <f t="shared" si="7"/>
        <v>34</v>
      </c>
      <c r="R21" s="2">
        <f t="shared" si="7"/>
        <v>78</v>
      </c>
      <c r="S21" s="2">
        <f t="shared" si="7"/>
        <v>106</v>
      </c>
      <c r="T21" s="2">
        <f t="shared" si="7"/>
        <v>723</v>
      </c>
      <c r="U21" s="2">
        <f t="shared" si="7"/>
        <v>51</v>
      </c>
      <c r="V21" s="2">
        <f t="shared" si="7"/>
        <v>80</v>
      </c>
      <c r="W21" s="2">
        <f t="shared" si="7"/>
        <v>112</v>
      </c>
      <c r="X21" s="2">
        <f t="shared" si="7"/>
        <v>57</v>
      </c>
      <c r="Y21" s="2">
        <f t="shared" si="7"/>
        <v>82</v>
      </c>
      <c r="Z21" s="2">
        <f t="shared" si="7"/>
        <v>169</v>
      </c>
      <c r="AA21" s="2">
        <f t="shared" si="7"/>
        <v>91</v>
      </c>
      <c r="AB21" s="2">
        <f t="shared" si="7"/>
        <v>81</v>
      </c>
      <c r="AC21" s="2">
        <f t="shared" si="7"/>
        <v>628</v>
      </c>
      <c r="AD21" s="2">
        <f t="shared" si="7"/>
        <v>49</v>
      </c>
      <c r="AE21" s="2">
        <f t="shared" si="7"/>
        <v>99</v>
      </c>
      <c r="AF21" s="2">
        <f t="shared" si="7"/>
        <v>123</v>
      </c>
      <c r="AG21" s="2">
        <f t="shared" si="7"/>
        <v>179</v>
      </c>
      <c r="AH21" s="2">
        <f t="shared" si="7"/>
        <v>76</v>
      </c>
      <c r="AI21" s="2">
        <f t="shared" si="7"/>
        <v>102</v>
      </c>
      <c r="AJ21" s="2">
        <f t="shared" si="7"/>
        <v>930</v>
      </c>
      <c r="AK21" s="2">
        <f t="shared" si="7"/>
        <v>162</v>
      </c>
      <c r="AL21" s="2">
        <f t="shared" si="7"/>
        <v>260</v>
      </c>
      <c r="AM21" s="2">
        <f t="shared" si="7"/>
        <v>150</v>
      </c>
      <c r="AN21" s="2">
        <f t="shared" si="7"/>
        <v>201</v>
      </c>
      <c r="AO21" s="2">
        <f t="shared" si="7"/>
        <v>157</v>
      </c>
      <c r="AP21" s="2">
        <f t="shared" si="7"/>
        <v>308</v>
      </c>
      <c r="AQ21" s="2">
        <f t="shared" si="7"/>
        <v>78</v>
      </c>
      <c r="AR21" s="2">
        <f t="shared" si="7"/>
        <v>97</v>
      </c>
      <c r="AS21" s="2">
        <f t="shared" si="7"/>
        <v>41</v>
      </c>
      <c r="AT21" s="2">
        <f t="shared" si="7"/>
        <v>92</v>
      </c>
      <c r="AU21" s="2">
        <f t="shared" si="7"/>
        <v>284</v>
      </c>
      <c r="AV21" s="2">
        <f t="shared" si="7"/>
        <v>126</v>
      </c>
      <c r="AW21" s="2">
        <f t="shared" si="7"/>
        <v>105</v>
      </c>
      <c r="AX21" s="2">
        <f t="shared" si="7"/>
        <v>53</v>
      </c>
      <c r="AY21" s="2">
        <f t="shared" si="7"/>
        <v>261</v>
      </c>
      <c r="AZ21" s="2">
        <f t="shared" si="7"/>
        <v>98</v>
      </c>
      <c r="BA21" s="2">
        <f t="shared" si="7"/>
        <v>38</v>
      </c>
      <c r="BB21" s="2">
        <f t="shared" si="7"/>
        <v>125</v>
      </c>
      <c r="BC21" s="2">
        <f t="shared" si="7"/>
        <v>390</v>
      </c>
      <c r="BD21" s="2">
        <f t="shared" si="7"/>
        <v>322</v>
      </c>
      <c r="BE21" s="2">
        <f t="shared" si="7"/>
        <v>68</v>
      </c>
      <c r="BF21" s="2">
        <f t="shared" si="7"/>
        <v>3359</v>
      </c>
      <c r="BG21" s="2">
        <f t="shared" si="7"/>
        <v>1329</v>
      </c>
      <c r="BH21" s="2">
        <f t="shared" si="7"/>
        <v>625</v>
      </c>
      <c r="BI21" s="2">
        <f t="shared" si="7"/>
        <v>1224</v>
      </c>
      <c r="BJ21" s="2">
        <f t="shared" si="7"/>
        <v>88</v>
      </c>
      <c r="BK21" s="2">
        <f t="shared" si="7"/>
        <v>93</v>
      </c>
    </row>
    <row r="22" spans="2:63" ht="15">
      <c r="B22" s="32" t="s">
        <v>89</v>
      </c>
      <c r="C22" s="33"/>
      <c r="D22" s="33"/>
      <c r="E22" s="33"/>
      <c r="F22" s="33"/>
      <c r="G22" s="2">
        <f>SUM(H22:L22)</f>
        <v>1227</v>
      </c>
      <c r="H22" s="2">
        <v>150</v>
      </c>
      <c r="I22" s="2">
        <v>143</v>
      </c>
      <c r="J22" s="2">
        <v>705</v>
      </c>
      <c r="K22" s="2">
        <v>206</v>
      </c>
      <c r="L22" s="2">
        <v>23</v>
      </c>
      <c r="M22" s="2">
        <f>SUM(N22:S22)</f>
        <v>341</v>
      </c>
      <c r="N22" s="2">
        <v>38</v>
      </c>
      <c r="O22" s="2">
        <v>120</v>
      </c>
      <c r="P22" s="2">
        <v>63</v>
      </c>
      <c r="Q22" s="2">
        <v>18</v>
      </c>
      <c r="R22" s="2">
        <v>30</v>
      </c>
      <c r="S22" s="2">
        <v>72</v>
      </c>
      <c r="T22" s="2">
        <f>SUM(U22:AB22)</f>
        <v>456</v>
      </c>
      <c r="U22" s="2">
        <v>36</v>
      </c>
      <c r="V22" s="2">
        <v>48</v>
      </c>
      <c r="W22" s="2">
        <v>73</v>
      </c>
      <c r="X22" s="2">
        <v>38</v>
      </c>
      <c r="Y22" s="2">
        <v>49</v>
      </c>
      <c r="Z22" s="2">
        <v>95</v>
      </c>
      <c r="AA22" s="2">
        <v>69</v>
      </c>
      <c r="AB22" s="2">
        <v>48</v>
      </c>
      <c r="AC22" s="2">
        <f>SUM(AD22:AI22)</f>
        <v>365</v>
      </c>
      <c r="AD22" s="2">
        <v>28</v>
      </c>
      <c r="AE22" s="2">
        <v>59</v>
      </c>
      <c r="AF22" s="2">
        <v>76</v>
      </c>
      <c r="AG22" s="2">
        <v>104</v>
      </c>
      <c r="AH22" s="2">
        <v>48</v>
      </c>
      <c r="AI22" s="2">
        <v>50</v>
      </c>
      <c r="AJ22" s="2">
        <f>SUM(AK22:AO22)</f>
        <v>618</v>
      </c>
      <c r="AK22" s="2">
        <v>98</v>
      </c>
      <c r="AL22" s="2">
        <v>182</v>
      </c>
      <c r="AM22" s="2">
        <v>94</v>
      </c>
      <c r="AN22" s="2">
        <v>139</v>
      </c>
      <c r="AO22" s="2">
        <v>105</v>
      </c>
      <c r="AP22" s="2">
        <f>SUM(AQ22:AT22)</f>
        <v>199</v>
      </c>
      <c r="AQ22" s="2">
        <v>49</v>
      </c>
      <c r="AR22" s="2">
        <v>63</v>
      </c>
      <c r="AS22" s="2">
        <v>23</v>
      </c>
      <c r="AT22" s="2">
        <v>64</v>
      </c>
      <c r="AU22" s="2">
        <f>SUM(AV22:AX22)</f>
        <v>142</v>
      </c>
      <c r="AV22" s="2">
        <v>55</v>
      </c>
      <c r="AW22" s="2">
        <v>59</v>
      </c>
      <c r="AX22" s="2">
        <v>28</v>
      </c>
      <c r="AY22" s="2">
        <f>SUM(AZ22:BB22)</f>
        <v>135</v>
      </c>
      <c r="AZ22" s="2">
        <v>59</v>
      </c>
      <c r="BA22" s="2">
        <v>24</v>
      </c>
      <c r="BB22" s="2">
        <v>52</v>
      </c>
      <c r="BC22" s="2">
        <f>SUM(BD22:BE22)</f>
        <v>209</v>
      </c>
      <c r="BD22" s="2">
        <v>175</v>
      </c>
      <c r="BE22" s="2">
        <v>34</v>
      </c>
      <c r="BF22" s="2">
        <f>SUM(BG22:BK22)</f>
        <v>2391</v>
      </c>
      <c r="BG22" s="2">
        <v>859</v>
      </c>
      <c r="BH22" s="2">
        <v>455</v>
      </c>
      <c r="BI22" s="2">
        <v>929</v>
      </c>
      <c r="BJ22" s="2">
        <v>73</v>
      </c>
      <c r="BK22" s="2">
        <v>75</v>
      </c>
    </row>
    <row r="23" spans="2:63" ht="15">
      <c r="B23" s="32" t="s">
        <v>90</v>
      </c>
      <c r="C23" s="33"/>
      <c r="D23" s="33"/>
      <c r="E23" s="33"/>
      <c r="F23" s="33"/>
      <c r="G23" s="2">
        <f>SUM(H23:L23)</f>
        <v>522</v>
      </c>
      <c r="H23" s="2">
        <v>26</v>
      </c>
      <c r="I23" s="2">
        <v>44</v>
      </c>
      <c r="J23" s="2">
        <v>367</v>
      </c>
      <c r="K23" s="2">
        <v>79</v>
      </c>
      <c r="L23" s="2">
        <v>6</v>
      </c>
      <c r="M23" s="2">
        <f>SUM(N23:S23)</f>
        <v>118</v>
      </c>
      <c r="N23" s="2">
        <v>9</v>
      </c>
      <c r="O23" s="2">
        <v>43</v>
      </c>
      <c r="P23" s="2">
        <v>19</v>
      </c>
      <c r="Q23" s="2">
        <v>5</v>
      </c>
      <c r="R23" s="2">
        <v>22</v>
      </c>
      <c r="S23" s="2">
        <v>20</v>
      </c>
      <c r="T23" s="2">
        <f>SUM(U23:AB23)</f>
        <v>124</v>
      </c>
      <c r="U23" s="2">
        <v>4</v>
      </c>
      <c r="V23" s="2">
        <v>19</v>
      </c>
      <c r="W23" s="2">
        <v>16</v>
      </c>
      <c r="X23" s="2">
        <v>6</v>
      </c>
      <c r="Y23" s="2">
        <v>13</v>
      </c>
      <c r="Z23" s="2">
        <v>35</v>
      </c>
      <c r="AA23" s="2">
        <v>15</v>
      </c>
      <c r="AB23" s="2">
        <v>16</v>
      </c>
      <c r="AC23" s="2">
        <f>SUM(AD23:AI23)</f>
        <v>116</v>
      </c>
      <c r="AD23" s="2">
        <v>9</v>
      </c>
      <c r="AE23" s="2">
        <v>14</v>
      </c>
      <c r="AF23" s="2">
        <v>17</v>
      </c>
      <c r="AG23" s="2">
        <v>37</v>
      </c>
      <c r="AH23" s="2">
        <v>13</v>
      </c>
      <c r="AI23" s="2">
        <v>26</v>
      </c>
      <c r="AJ23" s="2">
        <f>SUM(AK23:AO23)</f>
        <v>150</v>
      </c>
      <c r="AK23" s="2">
        <v>22</v>
      </c>
      <c r="AL23" s="2">
        <v>43</v>
      </c>
      <c r="AM23" s="2">
        <v>30</v>
      </c>
      <c r="AN23" s="2">
        <v>34</v>
      </c>
      <c r="AO23" s="2">
        <v>21</v>
      </c>
      <c r="AP23" s="2">
        <f>SUM(AQ23:AT23)</f>
        <v>63</v>
      </c>
      <c r="AQ23" s="2">
        <v>15</v>
      </c>
      <c r="AR23" s="2">
        <v>18</v>
      </c>
      <c r="AS23" s="2">
        <v>12</v>
      </c>
      <c r="AT23" s="2">
        <v>18</v>
      </c>
      <c r="AU23" s="2">
        <f>SUM(AV23:AX23)</f>
        <v>69</v>
      </c>
      <c r="AV23" s="2">
        <v>39</v>
      </c>
      <c r="AW23" s="2">
        <v>19</v>
      </c>
      <c r="AX23" s="2">
        <v>11</v>
      </c>
      <c r="AY23" s="2">
        <f>SUM(AZ23:BB23)</f>
        <v>54</v>
      </c>
      <c r="AZ23" s="2">
        <v>14</v>
      </c>
      <c r="BA23" s="2">
        <v>8</v>
      </c>
      <c r="BB23" s="2">
        <v>32</v>
      </c>
      <c r="BC23" s="2">
        <f>SUM(BD23:BE23)</f>
        <v>96</v>
      </c>
      <c r="BD23" s="2">
        <v>81</v>
      </c>
      <c r="BE23" s="2">
        <v>15</v>
      </c>
      <c r="BF23" s="2">
        <f>SUM(BG23:BK23)</f>
        <v>668</v>
      </c>
      <c r="BG23" s="2">
        <v>329</v>
      </c>
      <c r="BH23" s="2">
        <v>114</v>
      </c>
      <c r="BI23" s="2">
        <v>201</v>
      </c>
      <c r="BJ23" s="2">
        <v>9</v>
      </c>
      <c r="BK23" s="2">
        <v>15</v>
      </c>
    </row>
    <row r="24" spans="2:63" ht="15">
      <c r="B24" s="32" t="s">
        <v>91</v>
      </c>
      <c r="C24" s="33"/>
      <c r="D24" s="33"/>
      <c r="E24" s="33"/>
      <c r="F24" s="33"/>
      <c r="G24" s="2">
        <f>SUM(H24:L24)</f>
        <v>549</v>
      </c>
      <c r="H24" s="2">
        <v>55</v>
      </c>
      <c r="I24" s="2">
        <v>59</v>
      </c>
      <c r="J24" s="2">
        <v>303</v>
      </c>
      <c r="K24" s="2">
        <v>130</v>
      </c>
      <c r="L24" s="2">
        <v>2</v>
      </c>
      <c r="M24" s="2">
        <f>SUM(N24:S24)</f>
        <v>117</v>
      </c>
      <c r="N24" s="2">
        <v>6</v>
      </c>
      <c r="O24" s="2">
        <v>21</v>
      </c>
      <c r="P24" s="2">
        <v>39</v>
      </c>
      <c r="Q24" s="2">
        <v>11</v>
      </c>
      <c r="R24" s="2">
        <v>26</v>
      </c>
      <c r="S24" s="2">
        <v>14</v>
      </c>
      <c r="T24" s="2">
        <f>SUM(U24:AB24)</f>
        <v>143</v>
      </c>
      <c r="U24" s="2">
        <v>11</v>
      </c>
      <c r="V24" s="2">
        <v>13</v>
      </c>
      <c r="W24" s="2">
        <v>23</v>
      </c>
      <c r="X24" s="2">
        <v>13</v>
      </c>
      <c r="Y24" s="2">
        <v>20</v>
      </c>
      <c r="Z24" s="2">
        <v>39</v>
      </c>
      <c r="AA24" s="2">
        <v>7</v>
      </c>
      <c r="AB24" s="2">
        <v>17</v>
      </c>
      <c r="AC24" s="2">
        <f>SUM(AD24:AI24)</f>
        <v>147</v>
      </c>
      <c r="AD24" s="2">
        <v>12</v>
      </c>
      <c r="AE24" s="2">
        <v>26</v>
      </c>
      <c r="AF24" s="2">
        <v>30</v>
      </c>
      <c r="AG24" s="2">
        <v>38</v>
      </c>
      <c r="AH24" s="2">
        <v>15</v>
      </c>
      <c r="AI24" s="2">
        <v>26</v>
      </c>
      <c r="AJ24" s="2">
        <f>SUM(AK24:AO24)</f>
        <v>162</v>
      </c>
      <c r="AK24" s="2">
        <v>42</v>
      </c>
      <c r="AL24" s="2">
        <v>35</v>
      </c>
      <c r="AM24" s="2">
        <v>26</v>
      </c>
      <c r="AN24" s="2">
        <v>28</v>
      </c>
      <c r="AO24" s="2">
        <v>31</v>
      </c>
      <c r="AP24" s="2">
        <f>SUM(AQ24:AT24)</f>
        <v>46</v>
      </c>
      <c r="AQ24" s="2">
        <v>14</v>
      </c>
      <c r="AR24" s="2">
        <v>16</v>
      </c>
      <c r="AS24" s="2">
        <v>6</v>
      </c>
      <c r="AT24" s="2">
        <v>10</v>
      </c>
      <c r="AU24" s="2">
        <f>SUM(AV24:AX24)</f>
        <v>73</v>
      </c>
      <c r="AV24" s="2">
        <v>32</v>
      </c>
      <c r="AW24" s="2">
        <v>27</v>
      </c>
      <c r="AX24" s="2">
        <v>14</v>
      </c>
      <c r="AY24" s="2">
        <f>SUM(AZ24:BB24)</f>
        <v>72</v>
      </c>
      <c r="AZ24" s="2">
        <v>25</v>
      </c>
      <c r="BA24" s="2">
        <v>6</v>
      </c>
      <c r="BB24" s="2">
        <v>41</v>
      </c>
      <c r="BC24" s="2">
        <f>SUM(BD24:BE24)</f>
        <v>85</v>
      </c>
      <c r="BD24" s="2">
        <v>66</v>
      </c>
      <c r="BE24" s="2">
        <v>19</v>
      </c>
      <c r="BF24" s="2">
        <f>SUM(BG24:BK24)</f>
        <v>300</v>
      </c>
      <c r="BG24" s="2">
        <v>141</v>
      </c>
      <c r="BH24" s="2">
        <v>56</v>
      </c>
      <c r="BI24" s="2">
        <v>94</v>
      </c>
      <c r="BJ24" s="2">
        <v>6</v>
      </c>
      <c r="BK24" s="2">
        <v>3</v>
      </c>
    </row>
    <row r="25" spans="2:63" ht="15">
      <c r="B25" s="42" t="s">
        <v>432</v>
      </c>
      <c r="C25" s="42"/>
      <c r="D25" s="42"/>
      <c r="E25" s="42"/>
      <c r="F25" s="42"/>
      <c r="G25" s="42"/>
      <c r="H25" s="42"/>
      <c r="I25" s="42"/>
      <c r="J25" s="42"/>
      <c r="K25" s="42"/>
      <c r="L25" s="42"/>
      <c r="M25" s="42"/>
      <c r="N25" s="42"/>
      <c r="O25" s="42"/>
      <c r="P25" s="42"/>
      <c r="Q25" s="42"/>
      <c r="R25" s="42"/>
      <c r="S25" s="42"/>
      <c r="T25" s="42"/>
      <c r="U25" s="42"/>
      <c r="V25" s="42"/>
      <c r="W25" s="42"/>
      <c r="X25" s="42"/>
      <c r="Y25" s="42"/>
      <c r="Z25" s="42"/>
      <c r="AA25" s="42"/>
      <c r="AB25" s="42"/>
      <c r="AC25" s="42"/>
      <c r="AD25" s="42"/>
      <c r="AE25" s="42"/>
      <c r="AF25" s="42"/>
      <c r="AG25" s="42"/>
      <c r="AH25" s="42"/>
      <c r="AI25" s="42"/>
      <c r="AJ25" s="42"/>
      <c r="AK25" s="42"/>
      <c r="AL25" s="42"/>
      <c r="AM25" s="42"/>
      <c r="AN25" s="42"/>
      <c r="AO25" s="42"/>
      <c r="AP25" s="42"/>
      <c r="AQ25" s="42"/>
      <c r="AR25" s="42"/>
      <c r="AS25" s="42"/>
      <c r="AT25" s="42"/>
      <c r="AU25" s="42"/>
      <c r="AV25" s="42"/>
      <c r="AW25" s="42"/>
      <c r="AX25" s="42"/>
      <c r="AY25" s="42"/>
      <c r="AZ25" s="42"/>
      <c r="BA25" s="42"/>
      <c r="BB25" s="42"/>
      <c r="BC25" s="42"/>
      <c r="BD25" s="42"/>
      <c r="BE25" s="42"/>
      <c r="BF25" s="42"/>
      <c r="BG25" s="42"/>
      <c r="BH25" s="42"/>
      <c r="BI25" s="42"/>
      <c r="BJ25" s="42"/>
      <c r="BK25" s="42"/>
    </row>
    <row r="30" ht="15">
      <c r="F30" s="3"/>
    </row>
    <row r="35" ht="12" customHeight="1">
      <c r="A35" s="7" t="s">
        <v>92</v>
      </c>
    </row>
  </sheetData>
  <sheetProtection/>
  <mergeCells count="13">
    <mergeCell ref="B23:F23"/>
    <mergeCell ref="B24:F24"/>
    <mergeCell ref="B10:BK10"/>
    <mergeCell ref="B11:F12"/>
    <mergeCell ref="G11:BK11"/>
    <mergeCell ref="B14:F14"/>
    <mergeCell ref="B15:F15"/>
    <mergeCell ref="B17:F17"/>
    <mergeCell ref="B25:BK25"/>
    <mergeCell ref="B18:F18"/>
    <mergeCell ref="B19:F19"/>
    <mergeCell ref="B21:F21"/>
    <mergeCell ref="B22:F22"/>
  </mergeCells>
  <printOptions/>
  <pageMargins left="0.7" right="0.7" top="0.75" bottom="0.75" header="0.3" footer="0.3"/>
  <pageSetup horizontalDpi="600" verticalDpi="600" orientation="portrait" r:id="rId1"/>
  <ignoredErrors>
    <ignoredError sqref="BF14:BF17 L14:M17 BC14:BC17 AY14:AY17 AU14:AU17 AP14:AP17 AJ14:AJ17 AC14:AC17" formula="1"/>
  </ignoredErrors>
</worksheet>
</file>

<file path=xl/worksheets/sheet7.xml><?xml version="1.0" encoding="utf-8"?>
<worksheet xmlns="http://schemas.openxmlformats.org/spreadsheetml/2006/main" xmlns:r="http://schemas.openxmlformats.org/officeDocument/2006/relationships">
  <dimension ref="A10:BX35"/>
  <sheetViews>
    <sheetView showGridLines="0" zoomScalePageLayoutView="0" workbookViewId="0" topLeftCell="A1">
      <selection activeCell="B25" sqref="B25:BX25"/>
    </sheetView>
  </sheetViews>
  <sheetFormatPr defaultColWidth="11.421875" defaultRowHeight="15"/>
  <cols>
    <col min="6" max="6" width="6.00390625" style="0" customWidth="1"/>
    <col min="60" max="60" width="12.8515625" style="0" customWidth="1"/>
    <col min="67" max="71" width="11.7109375" style="0" customWidth="1"/>
    <col min="72" max="76" width="10.57421875" style="0" customWidth="1"/>
  </cols>
  <sheetData>
    <row r="10" spans="2:76" ht="21" customHeight="1">
      <c r="B10" s="47" t="s">
        <v>438</v>
      </c>
      <c r="C10" s="47"/>
      <c r="D10" s="47"/>
      <c r="E10" s="47"/>
      <c r="F10" s="47"/>
      <c r="G10" s="47"/>
      <c r="H10" s="47"/>
      <c r="I10" s="47"/>
      <c r="J10" s="47"/>
      <c r="K10" s="47"/>
      <c r="L10" s="47"/>
      <c r="M10" s="47"/>
      <c r="N10" s="47"/>
      <c r="O10" s="47"/>
      <c r="P10" s="47"/>
      <c r="Q10" s="47"/>
      <c r="R10" s="47"/>
      <c r="S10" s="47"/>
      <c r="T10" s="47"/>
      <c r="U10" s="47"/>
      <c r="V10" s="47"/>
      <c r="W10" s="47"/>
      <c r="X10" s="47"/>
      <c r="Y10" s="47"/>
      <c r="Z10" s="47"/>
      <c r="AA10" s="47"/>
      <c r="AB10" s="47"/>
      <c r="AC10" s="47"/>
      <c r="AD10" s="47"/>
      <c r="AE10" s="47"/>
      <c r="AF10" s="47"/>
      <c r="AG10" s="47"/>
      <c r="AH10" s="47"/>
      <c r="AI10" s="47"/>
      <c r="AJ10" s="47"/>
      <c r="AK10" s="47"/>
      <c r="AL10" s="47"/>
      <c r="AM10" s="47"/>
      <c r="AN10" s="47"/>
      <c r="AO10" s="47"/>
      <c r="AP10" s="47"/>
      <c r="AQ10" s="47"/>
      <c r="AR10" s="47"/>
      <c r="AS10" s="47"/>
      <c r="AT10" s="47"/>
      <c r="AU10" s="47"/>
      <c r="AV10" s="47"/>
      <c r="AW10" s="47"/>
      <c r="AX10" s="47"/>
      <c r="AY10" s="47"/>
      <c r="AZ10" s="47"/>
      <c r="BA10" s="47"/>
      <c r="BB10" s="47"/>
      <c r="BC10" s="47"/>
      <c r="BD10" s="47"/>
      <c r="BE10" s="47"/>
      <c r="BF10" s="47"/>
      <c r="BG10" s="47"/>
      <c r="BH10" s="47"/>
      <c r="BI10" s="47"/>
      <c r="BJ10" s="47"/>
      <c r="BK10" s="47"/>
      <c r="BL10" s="47"/>
      <c r="BM10" s="47"/>
      <c r="BN10" s="47"/>
      <c r="BO10" s="47"/>
      <c r="BP10" s="47"/>
      <c r="BQ10" s="47"/>
      <c r="BR10" s="47"/>
      <c r="BS10" s="47"/>
      <c r="BT10" s="47"/>
      <c r="BU10" s="47"/>
      <c r="BV10" s="47"/>
      <c r="BW10" s="47"/>
      <c r="BX10" s="47"/>
    </row>
    <row r="11" spans="2:76" ht="18.75" customHeight="1">
      <c r="B11" s="37" t="s">
        <v>0</v>
      </c>
      <c r="C11" s="37"/>
      <c r="D11" s="37"/>
      <c r="E11" s="37"/>
      <c r="F11" s="37"/>
      <c r="G11" s="41" t="s">
        <v>430</v>
      </c>
      <c r="H11" s="41"/>
      <c r="I11" s="41"/>
      <c r="J11" s="41"/>
      <c r="K11" s="41"/>
      <c r="L11" s="41"/>
      <c r="M11" s="41"/>
      <c r="N11" s="41"/>
      <c r="O11" s="41"/>
      <c r="P11" s="41"/>
      <c r="Q11" s="41"/>
      <c r="R11" s="41"/>
      <c r="S11" s="41"/>
      <c r="T11" s="41"/>
      <c r="U11" s="41"/>
      <c r="V11" s="41"/>
      <c r="W11" s="41"/>
      <c r="X11" s="41"/>
      <c r="Y11" s="41"/>
      <c r="Z11" s="41"/>
      <c r="AA11" s="41"/>
      <c r="AB11" s="41"/>
      <c r="AC11" s="41"/>
      <c r="AD11" s="41"/>
      <c r="AE11" s="41"/>
      <c r="AF11" s="41"/>
      <c r="AG11" s="41"/>
      <c r="AH11" s="41"/>
      <c r="AI11" s="41"/>
      <c r="AJ11" s="41"/>
      <c r="AK11" s="41"/>
      <c r="AL11" s="41"/>
      <c r="AM11" s="41"/>
      <c r="AN11" s="41"/>
      <c r="AO11" s="41"/>
      <c r="AP11" s="41"/>
      <c r="AQ11" s="41"/>
      <c r="AR11" s="41"/>
      <c r="AS11" s="41"/>
      <c r="AT11" s="41"/>
      <c r="AU11" s="41"/>
      <c r="AV11" s="41"/>
      <c r="AW11" s="41"/>
      <c r="AX11" s="41"/>
      <c r="AY11" s="41"/>
      <c r="AZ11" s="41"/>
      <c r="BA11" s="41"/>
      <c r="BB11" s="41"/>
      <c r="BC11" s="41"/>
      <c r="BD11" s="41"/>
      <c r="BE11" s="41"/>
      <c r="BF11" s="41"/>
      <c r="BG11" s="41"/>
      <c r="BH11" s="41"/>
      <c r="BI11" s="41"/>
      <c r="BJ11" s="41"/>
      <c r="BK11" s="41"/>
      <c r="BL11" s="41"/>
      <c r="BM11" s="41"/>
      <c r="BN11" s="41"/>
      <c r="BO11" s="41"/>
      <c r="BP11" s="41"/>
      <c r="BQ11" s="41"/>
      <c r="BR11" s="41"/>
      <c r="BS11" s="41"/>
      <c r="BT11" s="41"/>
      <c r="BU11" s="41"/>
      <c r="BV11" s="41"/>
      <c r="BW11" s="41"/>
      <c r="BX11" s="41"/>
    </row>
    <row r="12" spans="2:76" ht="24">
      <c r="B12" s="38"/>
      <c r="C12" s="38"/>
      <c r="D12" s="38"/>
      <c r="E12" s="38"/>
      <c r="F12" s="38"/>
      <c r="G12" s="25" t="s">
        <v>55</v>
      </c>
      <c r="H12" s="13" t="s">
        <v>55</v>
      </c>
      <c r="I12" s="13" t="s">
        <v>320</v>
      </c>
      <c r="J12" s="13" t="s">
        <v>321</v>
      </c>
      <c r="K12" s="13" t="s">
        <v>322</v>
      </c>
      <c r="L12" s="13" t="s">
        <v>323</v>
      </c>
      <c r="M12" s="25" t="s">
        <v>56</v>
      </c>
      <c r="N12" s="13" t="s">
        <v>56</v>
      </c>
      <c r="O12" s="13" t="s">
        <v>324</v>
      </c>
      <c r="P12" s="13" t="s">
        <v>104</v>
      </c>
      <c r="Q12" s="13" t="s">
        <v>325</v>
      </c>
      <c r="R12" s="13" t="s">
        <v>326</v>
      </c>
      <c r="S12" s="13" t="s">
        <v>327</v>
      </c>
      <c r="T12" s="13" t="s">
        <v>328</v>
      </c>
      <c r="U12" s="25" t="s">
        <v>57</v>
      </c>
      <c r="V12" s="13" t="s">
        <v>57</v>
      </c>
      <c r="W12" s="13" t="s">
        <v>329</v>
      </c>
      <c r="X12" s="13" t="s">
        <v>330</v>
      </c>
      <c r="Y12" s="13" t="s">
        <v>331</v>
      </c>
      <c r="Z12" s="13" t="s">
        <v>332</v>
      </c>
      <c r="AA12" s="13" t="s">
        <v>333</v>
      </c>
      <c r="AB12" s="13" t="s">
        <v>334</v>
      </c>
      <c r="AC12" s="13" t="s">
        <v>335</v>
      </c>
      <c r="AD12" s="13" t="s">
        <v>336</v>
      </c>
      <c r="AE12" s="25" t="s">
        <v>58</v>
      </c>
      <c r="AF12" s="13" t="s">
        <v>58</v>
      </c>
      <c r="AG12" s="13" t="s">
        <v>235</v>
      </c>
      <c r="AH12" s="13" t="s">
        <v>337</v>
      </c>
      <c r="AI12" s="13" t="s">
        <v>338</v>
      </c>
      <c r="AJ12" s="25" t="s">
        <v>59</v>
      </c>
      <c r="AK12" s="13" t="s">
        <v>339</v>
      </c>
      <c r="AL12" s="13" t="s">
        <v>244</v>
      </c>
      <c r="AM12" s="13" t="s">
        <v>340</v>
      </c>
      <c r="AN12" s="13" t="s">
        <v>51</v>
      </c>
      <c r="AO12" s="25" t="s">
        <v>60</v>
      </c>
      <c r="AP12" s="13" t="s">
        <v>60</v>
      </c>
      <c r="AQ12" s="13" t="s">
        <v>244</v>
      </c>
      <c r="AR12" s="13" t="s">
        <v>105</v>
      </c>
      <c r="AS12" s="13" t="s">
        <v>341</v>
      </c>
      <c r="AT12" s="13" t="s">
        <v>342</v>
      </c>
      <c r="AU12" s="25" t="s">
        <v>61</v>
      </c>
      <c r="AV12" s="13" t="s">
        <v>343</v>
      </c>
      <c r="AW12" s="13" t="s">
        <v>344</v>
      </c>
      <c r="AX12" s="13" t="s">
        <v>197</v>
      </c>
      <c r="AY12" s="13" t="s">
        <v>345</v>
      </c>
      <c r="AZ12" s="25" t="s">
        <v>62</v>
      </c>
      <c r="BA12" s="13" t="s">
        <v>62</v>
      </c>
      <c r="BB12" s="13" t="s">
        <v>346</v>
      </c>
      <c r="BC12" s="13" t="s">
        <v>347</v>
      </c>
      <c r="BD12" s="13" t="s">
        <v>287</v>
      </c>
      <c r="BE12" s="13" t="s">
        <v>348</v>
      </c>
      <c r="BF12" s="13" t="s">
        <v>349</v>
      </c>
      <c r="BG12" s="13" t="s">
        <v>350</v>
      </c>
      <c r="BH12" s="25" t="s">
        <v>63</v>
      </c>
      <c r="BI12" s="13" t="s">
        <v>351</v>
      </c>
      <c r="BJ12" s="13" t="s">
        <v>352</v>
      </c>
      <c r="BK12" s="13" t="s">
        <v>204</v>
      </c>
      <c r="BL12" s="13" t="s">
        <v>53</v>
      </c>
      <c r="BM12" s="13" t="s">
        <v>353</v>
      </c>
      <c r="BN12" s="13" t="s">
        <v>354</v>
      </c>
      <c r="BO12" s="25" t="s">
        <v>64</v>
      </c>
      <c r="BP12" s="13" t="s">
        <v>64</v>
      </c>
      <c r="BQ12" s="13" t="s">
        <v>355</v>
      </c>
      <c r="BR12" s="13" t="s">
        <v>356</v>
      </c>
      <c r="BS12" s="13" t="s">
        <v>357</v>
      </c>
      <c r="BT12" s="25" t="s">
        <v>65</v>
      </c>
      <c r="BU12" s="13" t="s">
        <v>65</v>
      </c>
      <c r="BV12" s="13" t="s">
        <v>358</v>
      </c>
      <c r="BW12" s="13" t="s">
        <v>359</v>
      </c>
      <c r="BX12" s="13" t="s">
        <v>360</v>
      </c>
    </row>
    <row r="13" spans="2:76" ht="15">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row>
    <row r="14" spans="2:76" ht="15">
      <c r="B14" s="32" t="s">
        <v>83</v>
      </c>
      <c r="C14" s="33"/>
      <c r="D14" s="33"/>
      <c r="E14" s="33"/>
      <c r="F14" s="33"/>
      <c r="G14" s="2">
        <f>SUM(H14:L14)</f>
        <v>2779</v>
      </c>
      <c r="H14" s="2">
        <f aca="true" t="shared" si="0" ref="H14:BB14">+H17+H21</f>
        <v>2294</v>
      </c>
      <c r="I14" s="2">
        <f t="shared" si="0"/>
        <v>143</v>
      </c>
      <c r="J14" s="2">
        <f t="shared" si="0"/>
        <v>90</v>
      </c>
      <c r="K14" s="2">
        <f t="shared" si="0"/>
        <v>105</v>
      </c>
      <c r="L14" s="2">
        <f t="shared" si="0"/>
        <v>147</v>
      </c>
      <c r="M14" s="2">
        <f>SUM(N14:T14)</f>
        <v>2107</v>
      </c>
      <c r="N14" s="2">
        <f t="shared" si="0"/>
        <v>939</v>
      </c>
      <c r="O14" s="2">
        <f t="shared" si="0"/>
        <v>237</v>
      </c>
      <c r="P14" s="2">
        <f t="shared" si="0"/>
        <v>281</v>
      </c>
      <c r="Q14" s="2">
        <f t="shared" si="0"/>
        <v>93</v>
      </c>
      <c r="R14" s="2">
        <f t="shared" si="0"/>
        <v>168</v>
      </c>
      <c r="S14" s="2">
        <f t="shared" si="0"/>
        <v>266</v>
      </c>
      <c r="T14" s="2">
        <f t="shared" si="0"/>
        <v>123</v>
      </c>
      <c r="U14" s="2">
        <f>SUM(V14:AD14)</f>
        <v>2394</v>
      </c>
      <c r="V14" s="2">
        <f t="shared" si="0"/>
        <v>899</v>
      </c>
      <c r="W14" s="2">
        <f t="shared" si="0"/>
        <v>80</v>
      </c>
      <c r="X14" s="2">
        <f t="shared" si="0"/>
        <v>300</v>
      </c>
      <c r="Y14" s="2">
        <f t="shared" si="0"/>
        <v>271</v>
      </c>
      <c r="Z14" s="2">
        <f t="shared" si="0"/>
        <v>97</v>
      </c>
      <c r="AA14" s="2">
        <f t="shared" si="0"/>
        <v>108</v>
      </c>
      <c r="AB14" s="2">
        <f t="shared" si="0"/>
        <v>151</v>
      </c>
      <c r="AC14" s="2">
        <f t="shared" si="0"/>
        <v>194</v>
      </c>
      <c r="AD14" s="2">
        <f t="shared" si="0"/>
        <v>294</v>
      </c>
      <c r="AE14" s="2">
        <f>SUM(AF14:AI14)</f>
        <v>948</v>
      </c>
      <c r="AF14" s="2">
        <f t="shared" si="0"/>
        <v>707</v>
      </c>
      <c r="AG14" s="2">
        <f t="shared" si="0"/>
        <v>79</v>
      </c>
      <c r="AH14" s="2">
        <f t="shared" si="0"/>
        <v>128</v>
      </c>
      <c r="AI14" s="2">
        <f t="shared" si="0"/>
        <v>34</v>
      </c>
      <c r="AJ14" s="2">
        <f>SUM(AK14:AN14)</f>
        <v>1747</v>
      </c>
      <c r="AK14" s="2">
        <f t="shared" si="0"/>
        <v>412</v>
      </c>
      <c r="AL14" s="2">
        <f t="shared" si="0"/>
        <v>220</v>
      </c>
      <c r="AM14" s="2">
        <f t="shared" si="0"/>
        <v>725</v>
      </c>
      <c r="AN14" s="2">
        <f t="shared" si="0"/>
        <v>390</v>
      </c>
      <c r="AO14" s="2">
        <f>SUM(AP14:AT14)</f>
        <v>1287</v>
      </c>
      <c r="AP14" s="2">
        <f t="shared" si="0"/>
        <v>933</v>
      </c>
      <c r="AQ14" s="2">
        <f t="shared" si="0"/>
        <v>33</v>
      </c>
      <c r="AR14" s="2">
        <f t="shared" si="0"/>
        <v>65</v>
      </c>
      <c r="AS14" s="2">
        <f t="shared" si="0"/>
        <v>211</v>
      </c>
      <c r="AT14" s="2">
        <f t="shared" si="0"/>
        <v>45</v>
      </c>
      <c r="AU14" s="2">
        <f>SUM(AV14:AY14)</f>
        <v>919</v>
      </c>
      <c r="AV14" s="2">
        <f t="shared" si="0"/>
        <v>486</v>
      </c>
      <c r="AW14" s="2">
        <f t="shared" si="0"/>
        <v>81</v>
      </c>
      <c r="AX14" s="2">
        <f t="shared" si="0"/>
        <v>72</v>
      </c>
      <c r="AY14" s="2">
        <f t="shared" si="0"/>
        <v>280</v>
      </c>
      <c r="AZ14" s="2">
        <f>SUM(BA14:BG14)</f>
        <v>530</v>
      </c>
      <c r="BA14" s="2">
        <f t="shared" si="0"/>
        <v>200</v>
      </c>
      <c r="BB14" s="2">
        <f t="shared" si="0"/>
        <v>101</v>
      </c>
      <c r="BC14" s="2">
        <f aca="true" t="shared" si="1" ref="BC14:BX14">+BC17+BC21</f>
        <v>50</v>
      </c>
      <c r="BD14" s="2">
        <f t="shared" si="1"/>
        <v>53</v>
      </c>
      <c r="BE14" s="2">
        <f t="shared" si="1"/>
        <v>27</v>
      </c>
      <c r="BF14" s="2">
        <f t="shared" si="1"/>
        <v>44</v>
      </c>
      <c r="BG14" s="2">
        <f t="shared" si="1"/>
        <v>55</v>
      </c>
      <c r="BH14" s="2">
        <f>SUM(BI14:BN14)</f>
        <v>512</v>
      </c>
      <c r="BI14" s="2">
        <f t="shared" si="1"/>
        <v>60</v>
      </c>
      <c r="BJ14" s="2">
        <f t="shared" si="1"/>
        <v>66</v>
      </c>
      <c r="BK14" s="2">
        <f t="shared" si="1"/>
        <v>60</v>
      </c>
      <c r="BL14" s="2">
        <f t="shared" si="1"/>
        <v>116</v>
      </c>
      <c r="BM14" s="2">
        <f t="shared" si="1"/>
        <v>21</v>
      </c>
      <c r="BN14" s="2">
        <f t="shared" si="1"/>
        <v>189</v>
      </c>
      <c r="BO14" s="2">
        <f>SUM(BP14:BS14)</f>
        <v>1209</v>
      </c>
      <c r="BP14" s="2">
        <f t="shared" si="1"/>
        <v>528</v>
      </c>
      <c r="BQ14" s="2">
        <f t="shared" si="1"/>
        <v>423</v>
      </c>
      <c r="BR14" s="2">
        <f t="shared" si="1"/>
        <v>103</v>
      </c>
      <c r="BS14" s="2">
        <f t="shared" si="1"/>
        <v>155</v>
      </c>
      <c r="BT14" s="2">
        <f>SUM(BU14:BX14)</f>
        <v>226</v>
      </c>
      <c r="BU14" s="2">
        <f t="shared" si="1"/>
        <v>99</v>
      </c>
      <c r="BV14" s="2">
        <f t="shared" si="1"/>
        <v>36</v>
      </c>
      <c r="BW14" s="2">
        <f t="shared" si="1"/>
        <v>59</v>
      </c>
      <c r="BX14" s="2">
        <f t="shared" si="1"/>
        <v>32</v>
      </c>
    </row>
    <row r="15" spans="2:76" ht="15">
      <c r="B15" s="32" t="s">
        <v>84</v>
      </c>
      <c r="C15" s="33"/>
      <c r="D15" s="33"/>
      <c r="E15" s="33"/>
      <c r="F15" s="33"/>
      <c r="G15" s="4">
        <f aca="true" t="shared" si="2" ref="G15:AM15">+G14/G19</f>
        <v>0.16366313309776206</v>
      </c>
      <c r="H15" s="4">
        <f t="shared" si="2"/>
        <v>0.15873235538333794</v>
      </c>
      <c r="I15" s="4">
        <f t="shared" si="2"/>
        <v>0.16863207547169812</v>
      </c>
      <c r="J15" s="4">
        <f t="shared" si="2"/>
        <v>0.21479713603818615</v>
      </c>
      <c r="K15" s="4">
        <f t="shared" si="2"/>
        <v>0.18453427065026362</v>
      </c>
      <c r="L15" s="4">
        <f t="shared" si="2"/>
        <v>0.21242774566473988</v>
      </c>
      <c r="M15" s="4">
        <f t="shared" si="2"/>
        <v>0.13898416886543535</v>
      </c>
      <c r="N15" s="4">
        <f t="shared" si="2"/>
        <v>0.12768561327168887</v>
      </c>
      <c r="O15" s="4">
        <f t="shared" si="2"/>
        <v>0.13908450704225353</v>
      </c>
      <c r="P15" s="4">
        <f t="shared" si="2"/>
        <v>0.13654033041788144</v>
      </c>
      <c r="Q15" s="4">
        <f t="shared" si="2"/>
        <v>0.12077922077922078</v>
      </c>
      <c r="R15" s="4">
        <f t="shared" si="2"/>
        <v>0.15700934579439252</v>
      </c>
      <c r="S15" s="4">
        <f t="shared" si="2"/>
        <v>0.18144611186903137</v>
      </c>
      <c r="T15" s="4">
        <f t="shared" si="2"/>
        <v>0.16666666666666666</v>
      </c>
      <c r="U15" s="4">
        <f t="shared" si="2"/>
        <v>0.1414141414141414</v>
      </c>
      <c r="V15" s="4">
        <f t="shared" si="2"/>
        <v>0.142675765751468</v>
      </c>
      <c r="W15" s="4">
        <f t="shared" si="2"/>
        <v>0.16806722689075632</v>
      </c>
      <c r="X15" s="4">
        <f t="shared" si="2"/>
        <v>0.13729977116704806</v>
      </c>
      <c r="Y15" s="4">
        <f t="shared" si="2"/>
        <v>0.1498065229408513</v>
      </c>
      <c r="Z15" s="4">
        <f t="shared" si="2"/>
        <v>0.08723021582733813</v>
      </c>
      <c r="AA15" s="4">
        <f t="shared" si="2"/>
        <v>0.18947368421052632</v>
      </c>
      <c r="AB15" s="4">
        <f t="shared" si="2"/>
        <v>0.12326530612244897</v>
      </c>
      <c r="AC15" s="4">
        <f t="shared" si="2"/>
        <v>0.16943231441048034</v>
      </c>
      <c r="AD15" s="4">
        <f t="shared" si="2"/>
        <v>0.1396011396011396</v>
      </c>
      <c r="AE15" s="4">
        <f t="shared" si="2"/>
        <v>0.16710735060814383</v>
      </c>
      <c r="AF15" s="4">
        <f t="shared" si="2"/>
        <v>0.19837261503928172</v>
      </c>
      <c r="AG15" s="4">
        <f t="shared" si="2"/>
        <v>0.0986267166042447</v>
      </c>
      <c r="AH15" s="4">
        <f t="shared" si="2"/>
        <v>0.1306122448979592</v>
      </c>
      <c r="AI15" s="4">
        <f t="shared" si="2"/>
        <v>0.10365853658536585</v>
      </c>
      <c r="AJ15" s="4">
        <f t="shared" si="2"/>
        <v>0.16887385210246497</v>
      </c>
      <c r="AK15" s="4">
        <f t="shared" si="2"/>
        <v>0.19306466729147143</v>
      </c>
      <c r="AL15" s="4">
        <f t="shared" si="2"/>
        <v>0.1558073654390935</v>
      </c>
      <c r="AM15" s="4">
        <f t="shared" si="2"/>
        <v>0.1640642679339217</v>
      </c>
      <c r="AN15" s="4">
        <f aca="true" t="shared" si="3" ref="AN15:BX15">+AN14/AN19</f>
        <v>0.1638655462184874</v>
      </c>
      <c r="AO15" s="4">
        <f t="shared" si="3"/>
        <v>0.17457948996201844</v>
      </c>
      <c r="AP15" s="4">
        <f t="shared" si="3"/>
        <v>0.16088980858768753</v>
      </c>
      <c r="AQ15" s="4">
        <f t="shared" si="3"/>
        <v>0.11</v>
      </c>
      <c r="AR15" s="4">
        <f t="shared" si="3"/>
        <v>0.1326530612244898</v>
      </c>
      <c r="AS15" s="4">
        <f t="shared" si="3"/>
        <v>0.3564189189189189</v>
      </c>
      <c r="AT15" s="4">
        <f t="shared" si="3"/>
        <v>0.2356020942408377</v>
      </c>
      <c r="AU15" s="4">
        <f t="shared" si="3"/>
        <v>0.1704060819580938</v>
      </c>
      <c r="AV15" s="4">
        <f t="shared" si="3"/>
        <v>0.1702873160476524</v>
      </c>
      <c r="AW15" s="4">
        <f t="shared" si="3"/>
        <v>0.11203319502074689</v>
      </c>
      <c r="AX15" s="4">
        <f t="shared" si="3"/>
        <v>0.14173228346456693</v>
      </c>
      <c r="AY15" s="4">
        <f t="shared" si="3"/>
        <v>0.21406727828746178</v>
      </c>
      <c r="AZ15" s="4">
        <f t="shared" si="3"/>
        <v>0.0869850648284917</v>
      </c>
      <c r="BA15" s="4">
        <f t="shared" si="3"/>
        <v>0.0751597143930853</v>
      </c>
      <c r="BB15" s="4">
        <f t="shared" si="3"/>
        <v>0.12287104622871046</v>
      </c>
      <c r="BC15" s="4">
        <f t="shared" si="3"/>
        <v>0.08880994671403197</v>
      </c>
      <c r="BD15" s="4">
        <f t="shared" si="3"/>
        <v>0.09075342465753425</v>
      </c>
      <c r="BE15" s="4">
        <f t="shared" si="3"/>
        <v>0.10305343511450382</v>
      </c>
      <c r="BF15" s="4">
        <f t="shared" si="3"/>
        <v>0.09932279909706546</v>
      </c>
      <c r="BG15" s="4">
        <f t="shared" si="3"/>
        <v>0.07255936675461741</v>
      </c>
      <c r="BH15" s="4">
        <f t="shared" si="3"/>
        <v>0.15352323838080958</v>
      </c>
      <c r="BI15" s="4">
        <f t="shared" si="3"/>
        <v>0.07936507936507936</v>
      </c>
      <c r="BJ15" s="4">
        <f t="shared" si="3"/>
        <v>0.14965986394557823</v>
      </c>
      <c r="BK15" s="4">
        <f t="shared" si="3"/>
        <v>0.1652892561983471</v>
      </c>
      <c r="BL15" s="4">
        <f t="shared" si="3"/>
        <v>0.17134416543574593</v>
      </c>
      <c r="BM15" s="4">
        <f t="shared" si="3"/>
        <v>0.09545454545454546</v>
      </c>
      <c r="BN15" s="4">
        <f t="shared" si="3"/>
        <v>0.2152619589977221</v>
      </c>
      <c r="BO15" s="4">
        <f t="shared" si="3"/>
        <v>0.24789829813409883</v>
      </c>
      <c r="BP15" s="4">
        <f t="shared" si="3"/>
        <v>0.22009170487703208</v>
      </c>
      <c r="BQ15" s="4">
        <f t="shared" si="3"/>
        <v>0.275390625</v>
      </c>
      <c r="BR15" s="4">
        <f t="shared" si="3"/>
        <v>0.24465558194774348</v>
      </c>
      <c r="BS15" s="4">
        <f t="shared" si="3"/>
        <v>0.29750479846449135</v>
      </c>
      <c r="BT15" s="4">
        <f t="shared" si="3"/>
        <v>0.11073003429691328</v>
      </c>
      <c r="BU15" s="4">
        <f t="shared" si="3"/>
        <v>0.08195364238410596</v>
      </c>
      <c r="BV15" s="4">
        <f t="shared" si="3"/>
        <v>0.19148936170212766</v>
      </c>
      <c r="BW15" s="4">
        <f t="shared" si="3"/>
        <v>0.13169642857142858</v>
      </c>
      <c r="BX15" s="4">
        <f t="shared" si="3"/>
        <v>0.16243654822335024</v>
      </c>
    </row>
    <row r="16" spans="2:76" ht="15">
      <c r="B16" s="1"/>
      <c r="C16" s="1"/>
      <c r="D16" s="1"/>
      <c r="E16" s="1"/>
      <c r="F16" s="1"/>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row>
    <row r="17" spans="2:76" ht="15">
      <c r="B17" s="32" t="s">
        <v>85</v>
      </c>
      <c r="C17" s="33"/>
      <c r="D17" s="33"/>
      <c r="E17" s="33"/>
      <c r="F17" s="33"/>
      <c r="G17" s="2">
        <f>SUM(H17:L17)</f>
        <v>403</v>
      </c>
      <c r="H17" s="2">
        <f>+H19-H18</f>
        <v>347</v>
      </c>
      <c r="I17" s="2">
        <f>+I19-I18</f>
        <v>12</v>
      </c>
      <c r="J17" s="2">
        <f>+J19-J18</f>
        <v>22</v>
      </c>
      <c r="K17" s="2">
        <f>+K19-K18</f>
        <v>7</v>
      </c>
      <c r="L17" s="2">
        <f>+L19-L18</f>
        <v>15</v>
      </c>
      <c r="M17" s="2">
        <f>SUM(N17:T17)</f>
        <v>122</v>
      </c>
      <c r="N17" s="2">
        <f aca="true" t="shared" si="4" ref="N17:T17">+N19-N18</f>
        <v>72</v>
      </c>
      <c r="O17" s="2">
        <f t="shared" si="4"/>
        <v>11</v>
      </c>
      <c r="P17" s="2">
        <f t="shared" si="4"/>
        <v>9</v>
      </c>
      <c r="Q17" s="2">
        <f t="shared" si="4"/>
        <v>5</v>
      </c>
      <c r="R17" s="2">
        <f t="shared" si="4"/>
        <v>7</v>
      </c>
      <c r="S17" s="2">
        <f t="shared" si="4"/>
        <v>12</v>
      </c>
      <c r="T17" s="2">
        <f t="shared" si="4"/>
        <v>6</v>
      </c>
      <c r="U17" s="2">
        <f>SUM(V17:AD17)</f>
        <v>284</v>
      </c>
      <c r="V17" s="2">
        <f aca="true" t="shared" si="5" ref="V17:AD17">+V19-V18</f>
        <v>174</v>
      </c>
      <c r="W17" s="2">
        <f t="shared" si="5"/>
        <v>5</v>
      </c>
      <c r="X17" s="2">
        <f t="shared" si="5"/>
        <v>19</v>
      </c>
      <c r="Y17" s="2">
        <f t="shared" si="5"/>
        <v>28</v>
      </c>
      <c r="Z17" s="2">
        <f t="shared" si="5"/>
        <v>5</v>
      </c>
      <c r="AA17" s="2">
        <f t="shared" si="5"/>
        <v>5</v>
      </c>
      <c r="AB17" s="2">
        <f t="shared" si="5"/>
        <v>6</v>
      </c>
      <c r="AC17" s="2">
        <f t="shared" si="5"/>
        <v>11</v>
      </c>
      <c r="AD17" s="2">
        <f t="shared" si="5"/>
        <v>31</v>
      </c>
      <c r="AE17" s="2">
        <f>SUM(AF17:AI17)</f>
        <v>58</v>
      </c>
      <c r="AF17" s="2">
        <f>+AF19-AF18</f>
        <v>40</v>
      </c>
      <c r="AG17" s="2">
        <f>+AG19-AG18</f>
        <v>3</v>
      </c>
      <c r="AH17" s="2">
        <f>+AH19-AH18</f>
        <v>15</v>
      </c>
      <c r="AI17" s="2">
        <f>+AI19-AI18</f>
        <v>0</v>
      </c>
      <c r="AJ17" s="2">
        <f>SUM(AK17:AN17)</f>
        <v>204</v>
      </c>
      <c r="AK17" s="2">
        <f>+AK19-AK18</f>
        <v>57</v>
      </c>
      <c r="AL17" s="2">
        <f>+AL19-AL18</f>
        <v>36</v>
      </c>
      <c r="AM17" s="2">
        <f>+AM19-AM18</f>
        <v>79</v>
      </c>
      <c r="AN17" s="2">
        <f>+AN19-AN18</f>
        <v>32</v>
      </c>
      <c r="AO17" s="20">
        <f>SUM(AP17:AT17)</f>
        <v>200</v>
      </c>
      <c r="AP17" s="2">
        <f>+AP19-AP18</f>
        <v>137</v>
      </c>
      <c r="AQ17" s="2">
        <f>+AQ19-AQ18</f>
        <v>1</v>
      </c>
      <c r="AR17" s="2">
        <f>+AR19-AR18</f>
        <v>4</v>
      </c>
      <c r="AS17" s="2">
        <f>+AS19-AS18</f>
        <v>55</v>
      </c>
      <c r="AT17" s="2">
        <f>+AT19-AT18</f>
        <v>3</v>
      </c>
      <c r="AU17" s="2">
        <f>SUM(AV17:AY17)</f>
        <v>82</v>
      </c>
      <c r="AV17" s="2">
        <f>+AV19-AV18</f>
        <v>39</v>
      </c>
      <c r="AW17" s="2">
        <f>+AW19-AW18</f>
        <v>8</v>
      </c>
      <c r="AX17" s="2">
        <f>+AX19-AX18</f>
        <v>8</v>
      </c>
      <c r="AY17" s="2">
        <f>+AY19-AY18</f>
        <v>27</v>
      </c>
      <c r="AZ17" s="2">
        <f>SUM(BA17:BG17)</f>
        <v>75</v>
      </c>
      <c r="BA17" s="2">
        <f aca="true" t="shared" si="6" ref="BA17:BG17">+BA19-BA18</f>
        <v>38</v>
      </c>
      <c r="BB17" s="2">
        <f t="shared" si="6"/>
        <v>6</v>
      </c>
      <c r="BC17" s="2">
        <f t="shared" si="6"/>
        <v>5</v>
      </c>
      <c r="BD17" s="2">
        <f t="shared" si="6"/>
        <v>6</v>
      </c>
      <c r="BE17" s="2">
        <f t="shared" si="6"/>
        <v>2</v>
      </c>
      <c r="BF17" s="2">
        <f t="shared" si="6"/>
        <v>6</v>
      </c>
      <c r="BG17" s="2">
        <f t="shared" si="6"/>
        <v>12</v>
      </c>
      <c r="BH17" s="2">
        <f>SUM(BI17:BN17)</f>
        <v>28</v>
      </c>
      <c r="BI17" s="2">
        <f aca="true" t="shared" si="7" ref="BI17:BN17">+BI19-BI18</f>
        <v>10</v>
      </c>
      <c r="BJ17" s="2">
        <f t="shared" si="7"/>
        <v>3</v>
      </c>
      <c r="BK17" s="2">
        <f t="shared" si="7"/>
        <v>1</v>
      </c>
      <c r="BL17" s="2">
        <f t="shared" si="7"/>
        <v>4</v>
      </c>
      <c r="BM17" s="2">
        <f t="shared" si="7"/>
        <v>0</v>
      </c>
      <c r="BN17" s="2">
        <f t="shared" si="7"/>
        <v>10</v>
      </c>
      <c r="BO17" s="2">
        <f>SUM(BP17:BS17)</f>
        <v>145</v>
      </c>
      <c r="BP17" s="2">
        <f>+BP19-BP18</f>
        <v>61</v>
      </c>
      <c r="BQ17" s="2">
        <f>+BQ19-BQ18</f>
        <v>40</v>
      </c>
      <c r="BR17" s="2">
        <f>+BR19-BR18</f>
        <v>8</v>
      </c>
      <c r="BS17" s="2">
        <f>+BS19-BS18</f>
        <v>36</v>
      </c>
      <c r="BT17" s="2">
        <f>SUM(BU17:BX17)</f>
        <v>13</v>
      </c>
      <c r="BU17" s="2">
        <f>+BU19-BU18</f>
        <v>9</v>
      </c>
      <c r="BV17" s="2">
        <f>+BV19-BV18</f>
        <v>0</v>
      </c>
      <c r="BW17" s="2">
        <f>+BW19-BW18</f>
        <v>4</v>
      </c>
      <c r="BX17" s="2">
        <f>+BX19-BX18</f>
        <v>0</v>
      </c>
    </row>
    <row r="18" spans="2:76" ht="15">
      <c r="B18" s="32" t="s">
        <v>86</v>
      </c>
      <c r="C18" s="33"/>
      <c r="D18" s="33"/>
      <c r="E18" s="33"/>
      <c r="F18" s="33"/>
      <c r="G18" s="2">
        <f>SUM(H18:L18)</f>
        <v>16577</v>
      </c>
      <c r="H18" s="2">
        <v>14105</v>
      </c>
      <c r="I18" s="2">
        <v>836</v>
      </c>
      <c r="J18" s="2">
        <v>397</v>
      </c>
      <c r="K18" s="2">
        <v>562</v>
      </c>
      <c r="L18" s="2">
        <v>677</v>
      </c>
      <c r="M18" s="2">
        <f>SUM(N18:T18)</f>
        <v>15038</v>
      </c>
      <c r="N18" s="2">
        <v>7282</v>
      </c>
      <c r="O18" s="2">
        <v>1693</v>
      </c>
      <c r="P18" s="2">
        <v>2049</v>
      </c>
      <c r="Q18" s="2">
        <v>765</v>
      </c>
      <c r="R18" s="2">
        <v>1063</v>
      </c>
      <c r="S18" s="2">
        <v>1454</v>
      </c>
      <c r="T18" s="2">
        <v>732</v>
      </c>
      <c r="U18" s="2">
        <f>SUM(V18:AD18)</f>
        <v>16645</v>
      </c>
      <c r="V18" s="2">
        <v>6127</v>
      </c>
      <c r="W18" s="2">
        <v>471</v>
      </c>
      <c r="X18" s="2">
        <v>2166</v>
      </c>
      <c r="Y18" s="2">
        <v>1781</v>
      </c>
      <c r="Z18" s="2">
        <v>1107</v>
      </c>
      <c r="AA18" s="2">
        <v>565</v>
      </c>
      <c r="AB18" s="2">
        <v>1219</v>
      </c>
      <c r="AC18" s="2">
        <v>1134</v>
      </c>
      <c r="AD18" s="2">
        <v>2075</v>
      </c>
      <c r="AE18" s="2">
        <f>SUM(AF18:AI18)</f>
        <v>5615</v>
      </c>
      <c r="AF18" s="2">
        <v>3524</v>
      </c>
      <c r="AG18" s="2">
        <v>798</v>
      </c>
      <c r="AH18" s="2">
        <v>965</v>
      </c>
      <c r="AI18" s="2">
        <v>328</v>
      </c>
      <c r="AJ18" s="2">
        <f>SUM(AK18:AN18)</f>
        <v>10141</v>
      </c>
      <c r="AK18" s="2">
        <v>2077</v>
      </c>
      <c r="AL18" s="2">
        <v>1376</v>
      </c>
      <c r="AM18" s="2">
        <v>4340</v>
      </c>
      <c r="AN18" s="2">
        <v>2348</v>
      </c>
      <c r="AO18" s="2">
        <f>SUM(AP18:AT18)</f>
        <v>7172</v>
      </c>
      <c r="AP18" s="2">
        <v>5662</v>
      </c>
      <c r="AQ18" s="2">
        <v>299</v>
      </c>
      <c r="AR18" s="2">
        <v>486</v>
      </c>
      <c r="AS18" s="2">
        <v>537</v>
      </c>
      <c r="AT18" s="2">
        <v>188</v>
      </c>
      <c r="AU18" s="2">
        <f>SUM(AV18:AY18)</f>
        <v>5311</v>
      </c>
      <c r="AV18" s="2">
        <v>2815</v>
      </c>
      <c r="AW18" s="2">
        <v>715</v>
      </c>
      <c r="AX18" s="2">
        <v>500</v>
      </c>
      <c r="AY18" s="2">
        <v>1281</v>
      </c>
      <c r="AZ18" s="2">
        <f>SUM(BA18:BG18)</f>
        <v>6018</v>
      </c>
      <c r="BA18" s="2">
        <v>2623</v>
      </c>
      <c r="BB18" s="2">
        <v>816</v>
      </c>
      <c r="BC18" s="2">
        <v>558</v>
      </c>
      <c r="BD18" s="2">
        <v>578</v>
      </c>
      <c r="BE18" s="2">
        <v>260</v>
      </c>
      <c r="BF18" s="2">
        <v>437</v>
      </c>
      <c r="BG18" s="2">
        <v>746</v>
      </c>
      <c r="BH18" s="2">
        <f>SUM(BI18:BN18)</f>
        <v>3307</v>
      </c>
      <c r="BI18" s="2">
        <v>746</v>
      </c>
      <c r="BJ18" s="2">
        <v>438</v>
      </c>
      <c r="BK18" s="2">
        <v>362</v>
      </c>
      <c r="BL18" s="2">
        <v>673</v>
      </c>
      <c r="BM18" s="2">
        <v>220</v>
      </c>
      <c r="BN18" s="2">
        <v>868</v>
      </c>
      <c r="BO18" s="2">
        <f>SUM(BP18:BS18)</f>
        <v>4732</v>
      </c>
      <c r="BP18" s="2">
        <v>2338</v>
      </c>
      <c r="BQ18" s="2">
        <v>1496</v>
      </c>
      <c r="BR18" s="2">
        <v>413</v>
      </c>
      <c r="BS18" s="2">
        <v>485</v>
      </c>
      <c r="BT18" s="2">
        <f>SUM(BU18:BX18)</f>
        <v>2028</v>
      </c>
      <c r="BU18" s="2">
        <v>1199</v>
      </c>
      <c r="BV18" s="2">
        <v>188</v>
      </c>
      <c r="BW18" s="2">
        <v>444</v>
      </c>
      <c r="BX18" s="2">
        <v>197</v>
      </c>
    </row>
    <row r="19" spans="2:76" ht="15">
      <c r="B19" s="35" t="s">
        <v>87</v>
      </c>
      <c r="C19" s="36"/>
      <c r="D19" s="36"/>
      <c r="E19" s="36"/>
      <c r="F19" s="36"/>
      <c r="G19" s="2">
        <f>+H19+I19+J19+K19+L19</f>
        <v>16980</v>
      </c>
      <c r="H19" s="2">
        <v>14452</v>
      </c>
      <c r="I19" s="2">
        <v>848</v>
      </c>
      <c r="J19" s="2">
        <v>419</v>
      </c>
      <c r="K19" s="2">
        <v>569</v>
      </c>
      <c r="L19" s="2">
        <v>692</v>
      </c>
      <c r="M19" s="2">
        <f>+N19+O19+P19+Q19+R19+S19+T19</f>
        <v>15160</v>
      </c>
      <c r="N19" s="2">
        <v>7354</v>
      </c>
      <c r="O19" s="2">
        <v>1704</v>
      </c>
      <c r="P19" s="2">
        <v>2058</v>
      </c>
      <c r="Q19" s="2">
        <v>770</v>
      </c>
      <c r="R19" s="2">
        <v>1070</v>
      </c>
      <c r="S19" s="2">
        <v>1466</v>
      </c>
      <c r="T19" s="2">
        <v>738</v>
      </c>
      <c r="U19" s="2">
        <f>+V19+W19+X19+Y19+Z19+AA19+AB19+AC19+AD19</f>
        <v>16929</v>
      </c>
      <c r="V19" s="2">
        <v>6301</v>
      </c>
      <c r="W19" s="2">
        <v>476</v>
      </c>
      <c r="X19" s="2">
        <v>2185</v>
      </c>
      <c r="Y19" s="2">
        <v>1809</v>
      </c>
      <c r="Z19" s="2">
        <v>1112</v>
      </c>
      <c r="AA19" s="2">
        <v>570</v>
      </c>
      <c r="AB19" s="2">
        <v>1225</v>
      </c>
      <c r="AC19" s="2">
        <v>1145</v>
      </c>
      <c r="AD19" s="2">
        <v>2106</v>
      </c>
      <c r="AE19" s="2">
        <f>+AF19+AG19+AH19+AI19</f>
        <v>5673</v>
      </c>
      <c r="AF19" s="2">
        <v>3564</v>
      </c>
      <c r="AG19" s="2">
        <v>801</v>
      </c>
      <c r="AH19" s="2">
        <v>980</v>
      </c>
      <c r="AI19" s="2">
        <v>328</v>
      </c>
      <c r="AJ19" s="2">
        <f>+AK19+AL19+AM19+AN19</f>
        <v>10345</v>
      </c>
      <c r="AK19" s="2">
        <v>2134</v>
      </c>
      <c r="AL19" s="2">
        <v>1412</v>
      </c>
      <c r="AM19" s="2">
        <v>4419</v>
      </c>
      <c r="AN19" s="2">
        <v>2380</v>
      </c>
      <c r="AO19" s="2">
        <f>SUM(AP19:AT19)</f>
        <v>7372</v>
      </c>
      <c r="AP19" s="2">
        <v>5799</v>
      </c>
      <c r="AQ19" s="2">
        <v>300</v>
      </c>
      <c r="AR19" s="2">
        <v>490</v>
      </c>
      <c r="AS19" s="2">
        <v>592</v>
      </c>
      <c r="AT19" s="2">
        <v>191</v>
      </c>
      <c r="AU19" s="2">
        <f>+AV19+AW19+AX19+AY19</f>
        <v>5393</v>
      </c>
      <c r="AV19" s="2">
        <v>2854</v>
      </c>
      <c r="AW19" s="2">
        <v>723</v>
      </c>
      <c r="AX19" s="2">
        <v>508</v>
      </c>
      <c r="AY19" s="2">
        <v>1308</v>
      </c>
      <c r="AZ19" s="2">
        <f>+BA19+BB19+BC19+BD19+BE19+BF19+BG19</f>
        <v>6093</v>
      </c>
      <c r="BA19" s="2">
        <v>2661</v>
      </c>
      <c r="BB19" s="2">
        <v>822</v>
      </c>
      <c r="BC19" s="2">
        <v>563</v>
      </c>
      <c r="BD19" s="2">
        <v>584</v>
      </c>
      <c r="BE19" s="2">
        <v>262</v>
      </c>
      <c r="BF19" s="2">
        <v>443</v>
      </c>
      <c r="BG19" s="2">
        <v>758</v>
      </c>
      <c r="BH19" s="2">
        <f>+BI19+BJ19+BK19+BL19+BM19+BN19</f>
        <v>3335</v>
      </c>
      <c r="BI19" s="2">
        <v>756</v>
      </c>
      <c r="BJ19" s="2">
        <v>441</v>
      </c>
      <c r="BK19" s="2">
        <v>363</v>
      </c>
      <c r="BL19" s="2">
        <v>677</v>
      </c>
      <c r="BM19" s="2">
        <v>220</v>
      </c>
      <c r="BN19" s="2">
        <v>878</v>
      </c>
      <c r="BO19" s="2">
        <f>+BP19+BQ19+BR19+BS19</f>
        <v>4877</v>
      </c>
      <c r="BP19" s="2">
        <v>2399</v>
      </c>
      <c r="BQ19" s="2">
        <v>1536</v>
      </c>
      <c r="BR19" s="2">
        <v>421</v>
      </c>
      <c r="BS19" s="2">
        <v>521</v>
      </c>
      <c r="BT19" s="2">
        <f>+BU19+BV19+BW19+BX19</f>
        <v>2041</v>
      </c>
      <c r="BU19" s="2">
        <v>1208</v>
      </c>
      <c r="BV19" s="2">
        <v>188</v>
      </c>
      <c r="BW19" s="2">
        <v>448</v>
      </c>
      <c r="BX19" s="2">
        <v>197</v>
      </c>
    </row>
    <row r="20" spans="2:76" ht="15">
      <c r="B20" s="1"/>
      <c r="C20" s="1"/>
      <c r="D20" s="1"/>
      <c r="E20" s="1"/>
      <c r="F20" s="1"/>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row>
    <row r="21" spans="2:76" ht="15">
      <c r="B21" s="32" t="s">
        <v>88</v>
      </c>
      <c r="C21" s="33"/>
      <c r="D21" s="33"/>
      <c r="E21" s="33"/>
      <c r="F21" s="33"/>
      <c r="G21" s="2">
        <f>+G22+G23+G24</f>
        <v>2376</v>
      </c>
      <c r="H21" s="2">
        <f>+H22+H23+H24</f>
        <v>1947</v>
      </c>
      <c r="I21" s="2">
        <f>+I22+I23+I24</f>
        <v>131</v>
      </c>
      <c r="J21" s="2">
        <f aca="true" t="shared" si="8" ref="J21:BU21">+J22+J23+J24</f>
        <v>68</v>
      </c>
      <c r="K21" s="2">
        <f t="shared" si="8"/>
        <v>98</v>
      </c>
      <c r="L21" s="2">
        <f t="shared" si="8"/>
        <v>132</v>
      </c>
      <c r="M21" s="2">
        <f t="shared" si="8"/>
        <v>1985</v>
      </c>
      <c r="N21" s="2">
        <f t="shared" si="8"/>
        <v>867</v>
      </c>
      <c r="O21" s="2">
        <f t="shared" si="8"/>
        <v>226</v>
      </c>
      <c r="P21" s="2">
        <f t="shared" si="8"/>
        <v>272</v>
      </c>
      <c r="Q21" s="2">
        <f t="shared" si="8"/>
        <v>88</v>
      </c>
      <c r="R21" s="2">
        <f t="shared" si="8"/>
        <v>161</v>
      </c>
      <c r="S21" s="2">
        <f t="shared" si="8"/>
        <v>254</v>
      </c>
      <c r="T21" s="2">
        <f t="shared" si="8"/>
        <v>117</v>
      </c>
      <c r="U21" s="2">
        <f t="shared" si="8"/>
        <v>2110</v>
      </c>
      <c r="V21" s="2">
        <f t="shared" si="8"/>
        <v>725</v>
      </c>
      <c r="W21" s="2">
        <f t="shared" si="8"/>
        <v>75</v>
      </c>
      <c r="X21" s="2">
        <f t="shared" si="8"/>
        <v>281</v>
      </c>
      <c r="Y21" s="2">
        <f t="shared" si="8"/>
        <v>243</v>
      </c>
      <c r="Z21" s="2">
        <f t="shared" si="8"/>
        <v>92</v>
      </c>
      <c r="AA21" s="2">
        <f t="shared" si="8"/>
        <v>103</v>
      </c>
      <c r="AB21" s="2">
        <f t="shared" si="8"/>
        <v>145</v>
      </c>
      <c r="AC21" s="2">
        <f t="shared" si="8"/>
        <v>183</v>
      </c>
      <c r="AD21" s="2">
        <f t="shared" si="8"/>
        <v>263</v>
      </c>
      <c r="AE21" s="2">
        <f t="shared" si="8"/>
        <v>890</v>
      </c>
      <c r="AF21" s="2">
        <f t="shared" si="8"/>
        <v>667</v>
      </c>
      <c r="AG21" s="2">
        <f t="shared" si="8"/>
        <v>76</v>
      </c>
      <c r="AH21" s="2">
        <f t="shared" si="8"/>
        <v>113</v>
      </c>
      <c r="AI21" s="2">
        <f t="shared" si="8"/>
        <v>34</v>
      </c>
      <c r="AJ21" s="2">
        <f t="shared" si="8"/>
        <v>1543</v>
      </c>
      <c r="AK21" s="2">
        <f t="shared" si="8"/>
        <v>355</v>
      </c>
      <c r="AL21" s="2">
        <f t="shared" si="8"/>
        <v>184</v>
      </c>
      <c r="AM21" s="2">
        <f t="shared" si="8"/>
        <v>646</v>
      </c>
      <c r="AN21" s="2">
        <f t="shared" si="8"/>
        <v>358</v>
      </c>
      <c r="AO21" s="2">
        <f t="shared" si="8"/>
        <v>1087</v>
      </c>
      <c r="AP21" s="2">
        <f t="shared" si="8"/>
        <v>796</v>
      </c>
      <c r="AQ21" s="2">
        <f t="shared" si="8"/>
        <v>32</v>
      </c>
      <c r="AR21" s="2">
        <f t="shared" si="8"/>
        <v>61</v>
      </c>
      <c r="AS21" s="2">
        <f t="shared" si="8"/>
        <v>156</v>
      </c>
      <c r="AT21" s="2">
        <f t="shared" si="8"/>
        <v>42</v>
      </c>
      <c r="AU21" s="2">
        <f t="shared" si="8"/>
        <v>837</v>
      </c>
      <c r="AV21" s="2">
        <f t="shared" si="8"/>
        <v>447</v>
      </c>
      <c r="AW21" s="2">
        <f t="shared" si="8"/>
        <v>73</v>
      </c>
      <c r="AX21" s="2">
        <f t="shared" si="8"/>
        <v>64</v>
      </c>
      <c r="AY21" s="2">
        <f t="shared" si="8"/>
        <v>253</v>
      </c>
      <c r="AZ21" s="2">
        <f t="shared" si="8"/>
        <v>455</v>
      </c>
      <c r="BA21" s="2">
        <f t="shared" si="8"/>
        <v>162</v>
      </c>
      <c r="BB21" s="2">
        <f t="shared" si="8"/>
        <v>95</v>
      </c>
      <c r="BC21" s="2">
        <f t="shared" si="8"/>
        <v>45</v>
      </c>
      <c r="BD21" s="2">
        <f t="shared" si="8"/>
        <v>47</v>
      </c>
      <c r="BE21" s="2">
        <f t="shared" si="8"/>
        <v>25</v>
      </c>
      <c r="BF21" s="2">
        <f t="shared" si="8"/>
        <v>38</v>
      </c>
      <c r="BG21" s="2">
        <f t="shared" si="8"/>
        <v>43</v>
      </c>
      <c r="BH21" s="2">
        <f t="shared" si="8"/>
        <v>484</v>
      </c>
      <c r="BI21" s="2">
        <f t="shared" si="8"/>
        <v>50</v>
      </c>
      <c r="BJ21" s="2">
        <f t="shared" si="8"/>
        <v>63</v>
      </c>
      <c r="BK21" s="2">
        <f t="shared" si="8"/>
        <v>59</v>
      </c>
      <c r="BL21" s="2">
        <f t="shared" si="8"/>
        <v>112</v>
      </c>
      <c r="BM21" s="2">
        <f t="shared" si="8"/>
        <v>21</v>
      </c>
      <c r="BN21" s="2">
        <f t="shared" si="8"/>
        <v>179</v>
      </c>
      <c r="BO21" s="2">
        <f t="shared" si="8"/>
        <v>1064</v>
      </c>
      <c r="BP21" s="2">
        <f t="shared" si="8"/>
        <v>467</v>
      </c>
      <c r="BQ21" s="2">
        <f t="shared" si="8"/>
        <v>383</v>
      </c>
      <c r="BR21" s="2">
        <f t="shared" si="8"/>
        <v>95</v>
      </c>
      <c r="BS21" s="2">
        <f t="shared" si="8"/>
        <v>119</v>
      </c>
      <c r="BT21" s="2">
        <f t="shared" si="8"/>
        <v>213</v>
      </c>
      <c r="BU21" s="2">
        <f t="shared" si="8"/>
        <v>90</v>
      </c>
      <c r="BV21" s="2">
        <f>+BV22+BV23+BV24</f>
        <v>36</v>
      </c>
      <c r="BW21" s="2">
        <f>+BW22+BW23+BW24</f>
        <v>55</v>
      </c>
      <c r="BX21" s="2">
        <f>+BX22+BX23+BX24</f>
        <v>32</v>
      </c>
    </row>
    <row r="22" spans="2:76" ht="15">
      <c r="B22" s="32" t="s">
        <v>89</v>
      </c>
      <c r="C22" s="33"/>
      <c r="D22" s="33"/>
      <c r="E22" s="33"/>
      <c r="F22" s="33"/>
      <c r="G22" s="2">
        <f>SUM(H22:L22)</f>
        <v>1306</v>
      </c>
      <c r="H22" s="2">
        <v>1062</v>
      </c>
      <c r="I22" s="2">
        <v>87</v>
      </c>
      <c r="J22" s="2">
        <v>42</v>
      </c>
      <c r="K22" s="2">
        <v>42</v>
      </c>
      <c r="L22" s="2">
        <v>73</v>
      </c>
      <c r="M22" s="2">
        <f>SUM(N22:T22)</f>
        <v>1391</v>
      </c>
      <c r="N22" s="2">
        <v>649</v>
      </c>
      <c r="O22" s="2">
        <v>181</v>
      </c>
      <c r="P22" s="2">
        <v>187</v>
      </c>
      <c r="Q22" s="2">
        <v>65</v>
      </c>
      <c r="R22" s="2">
        <v>112</v>
      </c>
      <c r="S22" s="2">
        <v>133</v>
      </c>
      <c r="T22" s="2">
        <v>64</v>
      </c>
      <c r="U22" s="2">
        <f>SUM(V22:AD22)</f>
        <v>1340</v>
      </c>
      <c r="V22" s="2">
        <v>494</v>
      </c>
      <c r="W22" s="2">
        <v>55</v>
      </c>
      <c r="X22" s="2">
        <v>181</v>
      </c>
      <c r="Y22" s="2">
        <v>143</v>
      </c>
      <c r="Z22" s="2">
        <v>63</v>
      </c>
      <c r="AA22" s="2">
        <v>69</v>
      </c>
      <c r="AB22" s="2">
        <v>104</v>
      </c>
      <c r="AC22" s="2">
        <v>101</v>
      </c>
      <c r="AD22" s="2">
        <v>130</v>
      </c>
      <c r="AE22" s="2">
        <f>SUM(AF22:AI22)</f>
        <v>642</v>
      </c>
      <c r="AF22" s="6">
        <v>498</v>
      </c>
      <c r="AG22" s="2">
        <v>45</v>
      </c>
      <c r="AH22" s="2">
        <v>71</v>
      </c>
      <c r="AI22" s="2">
        <v>28</v>
      </c>
      <c r="AJ22" s="2">
        <f>SUM(AK22:AN22)</f>
        <v>840</v>
      </c>
      <c r="AK22" s="2">
        <v>209</v>
      </c>
      <c r="AL22" s="2">
        <v>101</v>
      </c>
      <c r="AM22" s="2">
        <v>328</v>
      </c>
      <c r="AN22" s="2">
        <v>202</v>
      </c>
      <c r="AO22" s="2">
        <f>SUM(AP22:AT22)</f>
        <v>627</v>
      </c>
      <c r="AP22" s="2">
        <v>437</v>
      </c>
      <c r="AQ22" s="2">
        <v>19</v>
      </c>
      <c r="AR22" s="2">
        <v>44</v>
      </c>
      <c r="AS22" s="2">
        <v>91</v>
      </c>
      <c r="AT22" s="2">
        <v>36</v>
      </c>
      <c r="AU22" s="2">
        <f>SUM(AV22:AY22)</f>
        <v>630</v>
      </c>
      <c r="AV22" s="2">
        <v>343</v>
      </c>
      <c r="AW22" s="2">
        <v>46</v>
      </c>
      <c r="AX22" s="2">
        <v>56</v>
      </c>
      <c r="AY22" s="2">
        <v>185</v>
      </c>
      <c r="AZ22" s="2">
        <f>SUM(BA22:BG22)</f>
        <v>335</v>
      </c>
      <c r="BA22" s="2">
        <v>108</v>
      </c>
      <c r="BB22" s="2">
        <v>67</v>
      </c>
      <c r="BC22" s="2">
        <v>41</v>
      </c>
      <c r="BD22" s="2">
        <v>33</v>
      </c>
      <c r="BE22" s="2">
        <v>22</v>
      </c>
      <c r="BF22" s="2">
        <v>32</v>
      </c>
      <c r="BG22" s="2">
        <v>32</v>
      </c>
      <c r="BH22" s="2">
        <f>SUM(BI22:BN22)</f>
        <v>391</v>
      </c>
      <c r="BI22" s="2">
        <v>39</v>
      </c>
      <c r="BJ22" s="2">
        <v>44</v>
      </c>
      <c r="BK22" s="2">
        <v>49</v>
      </c>
      <c r="BL22" s="2">
        <v>87</v>
      </c>
      <c r="BM22" s="2">
        <v>21</v>
      </c>
      <c r="BN22" s="2">
        <v>151</v>
      </c>
      <c r="BO22" s="2">
        <f>SUM(BP22:BS22)</f>
        <v>708</v>
      </c>
      <c r="BP22" s="2">
        <v>319</v>
      </c>
      <c r="BQ22" s="2">
        <v>243</v>
      </c>
      <c r="BR22" s="2">
        <v>62</v>
      </c>
      <c r="BS22" s="2">
        <v>84</v>
      </c>
      <c r="BT22" s="2">
        <f>SUM(BU22:BX22)</f>
        <v>167</v>
      </c>
      <c r="BU22" s="2">
        <v>63</v>
      </c>
      <c r="BV22" s="2">
        <v>33</v>
      </c>
      <c r="BW22" s="2">
        <v>41</v>
      </c>
      <c r="BX22" s="2">
        <v>30</v>
      </c>
    </row>
    <row r="23" spans="2:76" ht="15">
      <c r="B23" s="32" t="s">
        <v>90</v>
      </c>
      <c r="C23" s="33"/>
      <c r="D23" s="33"/>
      <c r="E23" s="33"/>
      <c r="F23" s="33"/>
      <c r="G23" s="2">
        <f>SUM(H23:L23)</f>
        <v>601</v>
      </c>
      <c r="H23" s="2">
        <v>480</v>
      </c>
      <c r="I23" s="2">
        <v>27</v>
      </c>
      <c r="J23" s="2">
        <v>20</v>
      </c>
      <c r="K23" s="2">
        <v>35</v>
      </c>
      <c r="L23" s="2">
        <v>39</v>
      </c>
      <c r="M23" s="2">
        <f>SUM(N23:T23)</f>
        <v>356</v>
      </c>
      <c r="N23" s="2">
        <v>113</v>
      </c>
      <c r="O23" s="2">
        <v>31</v>
      </c>
      <c r="P23" s="2">
        <v>58</v>
      </c>
      <c r="Q23" s="2">
        <v>16</v>
      </c>
      <c r="R23" s="2">
        <v>34</v>
      </c>
      <c r="S23" s="2">
        <v>78</v>
      </c>
      <c r="T23" s="2">
        <v>26</v>
      </c>
      <c r="U23" s="2">
        <f>SUM(V23:AD23)</f>
        <v>402</v>
      </c>
      <c r="V23" s="2">
        <v>119</v>
      </c>
      <c r="W23" s="2">
        <v>17</v>
      </c>
      <c r="X23" s="2">
        <v>51</v>
      </c>
      <c r="Y23" s="2">
        <v>56</v>
      </c>
      <c r="Z23" s="2">
        <v>14</v>
      </c>
      <c r="AA23" s="2">
        <v>28</v>
      </c>
      <c r="AB23" s="2">
        <v>19</v>
      </c>
      <c r="AC23" s="2">
        <v>41</v>
      </c>
      <c r="AD23" s="2">
        <v>57</v>
      </c>
      <c r="AE23" s="2">
        <f>SUM(AF23:AI23)</f>
        <v>161</v>
      </c>
      <c r="AF23" s="2">
        <v>117</v>
      </c>
      <c r="AG23" s="2">
        <v>13</v>
      </c>
      <c r="AH23" s="2">
        <v>29</v>
      </c>
      <c r="AI23" s="2">
        <v>2</v>
      </c>
      <c r="AJ23" s="2">
        <f>SUM(AK23:AN23)</f>
        <v>419</v>
      </c>
      <c r="AK23" s="2">
        <v>98</v>
      </c>
      <c r="AL23" s="2">
        <v>44</v>
      </c>
      <c r="AM23" s="2">
        <v>188</v>
      </c>
      <c r="AN23" s="2">
        <v>89</v>
      </c>
      <c r="AO23" s="2">
        <f>SUM(AP23:AT23)</f>
        <v>249</v>
      </c>
      <c r="AP23" s="2">
        <v>191</v>
      </c>
      <c r="AQ23" s="2">
        <v>5</v>
      </c>
      <c r="AR23" s="2">
        <v>11</v>
      </c>
      <c r="AS23" s="2">
        <v>37</v>
      </c>
      <c r="AT23" s="2">
        <v>5</v>
      </c>
      <c r="AU23" s="2">
        <f>SUM(AV23:AY23)</f>
        <v>132</v>
      </c>
      <c r="AV23" s="2">
        <v>64</v>
      </c>
      <c r="AW23" s="2">
        <v>15</v>
      </c>
      <c r="AX23" s="2">
        <v>7</v>
      </c>
      <c r="AY23" s="2">
        <v>46</v>
      </c>
      <c r="AZ23" s="2">
        <f>SUM(BA23:BG23)</f>
        <v>65</v>
      </c>
      <c r="BA23" s="2">
        <v>25</v>
      </c>
      <c r="BB23" s="2">
        <v>17</v>
      </c>
      <c r="BC23" s="2">
        <v>3</v>
      </c>
      <c r="BD23" s="2">
        <v>6</v>
      </c>
      <c r="BE23" s="2">
        <v>3</v>
      </c>
      <c r="BF23" s="2">
        <v>2</v>
      </c>
      <c r="BG23" s="2">
        <v>9</v>
      </c>
      <c r="BH23" s="2">
        <f>SUM(BI23:BN23)</f>
        <v>54</v>
      </c>
      <c r="BI23" s="2">
        <v>3</v>
      </c>
      <c r="BJ23" s="2">
        <v>14</v>
      </c>
      <c r="BK23" s="2">
        <v>6</v>
      </c>
      <c r="BL23" s="2">
        <v>15</v>
      </c>
      <c r="BM23" s="2">
        <v>0</v>
      </c>
      <c r="BN23" s="2">
        <v>16</v>
      </c>
      <c r="BO23" s="2">
        <f>SUM(BP23:BS23)</f>
        <v>261</v>
      </c>
      <c r="BP23" s="2">
        <v>101</v>
      </c>
      <c r="BQ23" s="2">
        <v>109</v>
      </c>
      <c r="BR23" s="2">
        <v>28</v>
      </c>
      <c r="BS23" s="2">
        <v>23</v>
      </c>
      <c r="BT23" s="2">
        <f>SUM(BU23:BX23)</f>
        <v>23</v>
      </c>
      <c r="BU23" s="2">
        <v>13</v>
      </c>
      <c r="BV23" s="2">
        <v>2</v>
      </c>
      <c r="BW23" s="2">
        <v>8</v>
      </c>
      <c r="BX23" s="2">
        <v>0</v>
      </c>
    </row>
    <row r="24" spans="2:76" ht="15">
      <c r="B24" s="32" t="s">
        <v>91</v>
      </c>
      <c r="C24" s="33"/>
      <c r="D24" s="33"/>
      <c r="E24" s="33"/>
      <c r="F24" s="33"/>
      <c r="G24" s="2">
        <f>SUM(H24:L24)</f>
        <v>469</v>
      </c>
      <c r="H24" s="2">
        <v>405</v>
      </c>
      <c r="I24" s="2">
        <v>17</v>
      </c>
      <c r="J24" s="2">
        <v>6</v>
      </c>
      <c r="K24" s="2">
        <v>21</v>
      </c>
      <c r="L24" s="2">
        <v>20</v>
      </c>
      <c r="M24" s="2">
        <f>SUM(N24:T24)</f>
        <v>238</v>
      </c>
      <c r="N24" s="2">
        <v>105</v>
      </c>
      <c r="O24" s="2">
        <v>14</v>
      </c>
      <c r="P24" s="2">
        <v>27</v>
      </c>
      <c r="Q24" s="2">
        <v>7</v>
      </c>
      <c r="R24" s="2">
        <v>15</v>
      </c>
      <c r="S24" s="2">
        <v>43</v>
      </c>
      <c r="T24" s="2">
        <v>27</v>
      </c>
      <c r="U24" s="2">
        <f>SUM(V24:AD24)</f>
        <v>368</v>
      </c>
      <c r="V24" s="2">
        <v>112</v>
      </c>
      <c r="W24" s="2">
        <v>3</v>
      </c>
      <c r="X24" s="2">
        <v>49</v>
      </c>
      <c r="Y24" s="2">
        <v>44</v>
      </c>
      <c r="Z24" s="2">
        <v>15</v>
      </c>
      <c r="AA24" s="2">
        <v>6</v>
      </c>
      <c r="AB24" s="2">
        <v>22</v>
      </c>
      <c r="AC24" s="2">
        <v>41</v>
      </c>
      <c r="AD24" s="2">
        <v>76</v>
      </c>
      <c r="AE24" s="2">
        <f>SUM(AF24:AI24)</f>
        <v>87</v>
      </c>
      <c r="AF24" s="2">
        <v>52</v>
      </c>
      <c r="AG24" s="2">
        <v>18</v>
      </c>
      <c r="AH24" s="2">
        <v>13</v>
      </c>
      <c r="AI24" s="2">
        <v>4</v>
      </c>
      <c r="AJ24" s="2">
        <f>SUM(AK24:AN24)</f>
        <v>284</v>
      </c>
      <c r="AK24" s="2">
        <v>48</v>
      </c>
      <c r="AL24" s="2">
        <v>39</v>
      </c>
      <c r="AM24" s="2">
        <v>130</v>
      </c>
      <c r="AN24" s="2">
        <v>67</v>
      </c>
      <c r="AO24" s="2">
        <f>SUM(AP24:AT24)</f>
        <v>211</v>
      </c>
      <c r="AP24" s="2">
        <v>168</v>
      </c>
      <c r="AQ24" s="2">
        <v>8</v>
      </c>
      <c r="AR24" s="2">
        <v>6</v>
      </c>
      <c r="AS24" s="2">
        <v>28</v>
      </c>
      <c r="AT24" s="2">
        <v>1</v>
      </c>
      <c r="AU24" s="2">
        <f>SUM(AV24:AY24)</f>
        <v>75</v>
      </c>
      <c r="AV24" s="2">
        <v>40</v>
      </c>
      <c r="AW24" s="2">
        <v>12</v>
      </c>
      <c r="AX24" s="2">
        <v>1</v>
      </c>
      <c r="AY24" s="2">
        <v>22</v>
      </c>
      <c r="AZ24" s="2">
        <f>SUM(BA24:BG24)</f>
        <v>55</v>
      </c>
      <c r="BA24" s="2">
        <v>29</v>
      </c>
      <c r="BB24" s="2">
        <v>11</v>
      </c>
      <c r="BC24" s="2">
        <v>1</v>
      </c>
      <c r="BD24" s="2">
        <v>8</v>
      </c>
      <c r="BE24" s="2">
        <v>0</v>
      </c>
      <c r="BF24" s="2">
        <v>4</v>
      </c>
      <c r="BG24" s="2">
        <v>2</v>
      </c>
      <c r="BH24" s="2">
        <f>SUM(BI24:BN24)</f>
        <v>39</v>
      </c>
      <c r="BI24" s="2">
        <v>8</v>
      </c>
      <c r="BJ24" s="2">
        <v>5</v>
      </c>
      <c r="BK24" s="2">
        <v>4</v>
      </c>
      <c r="BL24" s="2">
        <v>10</v>
      </c>
      <c r="BM24" s="2">
        <v>0</v>
      </c>
      <c r="BN24" s="2">
        <v>12</v>
      </c>
      <c r="BO24" s="2">
        <f>SUM(BP24:BS24)</f>
        <v>95</v>
      </c>
      <c r="BP24" s="2">
        <v>47</v>
      </c>
      <c r="BQ24" s="2">
        <v>31</v>
      </c>
      <c r="BR24" s="2">
        <v>5</v>
      </c>
      <c r="BS24" s="2">
        <v>12</v>
      </c>
      <c r="BT24" s="2">
        <f>SUM(BU24:BX24)</f>
        <v>23</v>
      </c>
      <c r="BU24" s="2">
        <v>14</v>
      </c>
      <c r="BV24" s="2">
        <v>1</v>
      </c>
      <c r="BW24" s="2">
        <v>6</v>
      </c>
      <c r="BX24" s="2">
        <v>2</v>
      </c>
    </row>
    <row r="25" spans="2:76" ht="15">
      <c r="B25" s="42" t="s">
        <v>432</v>
      </c>
      <c r="C25" s="42"/>
      <c r="D25" s="42"/>
      <c r="E25" s="42"/>
      <c r="F25" s="42"/>
      <c r="G25" s="42"/>
      <c r="H25" s="42"/>
      <c r="I25" s="42"/>
      <c r="J25" s="42"/>
      <c r="K25" s="42"/>
      <c r="L25" s="42"/>
      <c r="M25" s="42"/>
      <c r="N25" s="42"/>
      <c r="O25" s="42"/>
      <c r="P25" s="42"/>
      <c r="Q25" s="42"/>
      <c r="R25" s="42"/>
      <c r="S25" s="42"/>
      <c r="T25" s="42"/>
      <c r="U25" s="42"/>
      <c r="V25" s="42"/>
      <c r="W25" s="42"/>
      <c r="X25" s="42"/>
      <c r="Y25" s="42"/>
      <c r="Z25" s="42"/>
      <c r="AA25" s="42"/>
      <c r="AB25" s="42"/>
      <c r="AC25" s="42"/>
      <c r="AD25" s="42"/>
      <c r="AE25" s="42"/>
      <c r="AF25" s="42"/>
      <c r="AG25" s="42"/>
      <c r="AH25" s="42"/>
      <c r="AI25" s="42"/>
      <c r="AJ25" s="42"/>
      <c r="AK25" s="42"/>
      <c r="AL25" s="42"/>
      <c r="AM25" s="42"/>
      <c r="AN25" s="42"/>
      <c r="AO25" s="42"/>
      <c r="AP25" s="42"/>
      <c r="AQ25" s="42"/>
      <c r="AR25" s="42"/>
      <c r="AS25" s="42"/>
      <c r="AT25" s="42"/>
      <c r="AU25" s="42"/>
      <c r="AV25" s="42"/>
      <c r="AW25" s="42"/>
      <c r="AX25" s="42"/>
      <c r="AY25" s="42"/>
      <c r="AZ25" s="42"/>
      <c r="BA25" s="42"/>
      <c r="BB25" s="42"/>
      <c r="BC25" s="42"/>
      <c r="BD25" s="42"/>
      <c r="BE25" s="42"/>
      <c r="BF25" s="42"/>
      <c r="BG25" s="42"/>
      <c r="BH25" s="42"/>
      <c r="BI25" s="42"/>
      <c r="BJ25" s="42"/>
      <c r="BK25" s="42"/>
      <c r="BL25" s="42"/>
      <c r="BM25" s="42"/>
      <c r="BN25" s="42"/>
      <c r="BO25" s="42"/>
      <c r="BP25" s="42"/>
      <c r="BQ25" s="42"/>
      <c r="BR25" s="42"/>
      <c r="BS25" s="42"/>
      <c r="BT25" s="42"/>
      <c r="BU25" s="42"/>
      <c r="BV25" s="42"/>
      <c r="BW25" s="42"/>
      <c r="BX25" s="42"/>
    </row>
    <row r="29" ht="15">
      <c r="AO29" s="3"/>
    </row>
    <row r="30" ht="15">
      <c r="F30" s="3"/>
    </row>
    <row r="35" ht="12" customHeight="1">
      <c r="A35" s="7" t="s">
        <v>92</v>
      </c>
    </row>
  </sheetData>
  <sheetProtection/>
  <mergeCells count="13">
    <mergeCell ref="B23:F23"/>
    <mergeCell ref="B24:F24"/>
    <mergeCell ref="B10:BX10"/>
    <mergeCell ref="B11:F12"/>
    <mergeCell ref="G11:BX11"/>
    <mergeCell ref="B14:F14"/>
    <mergeCell ref="B15:F15"/>
    <mergeCell ref="B17:F17"/>
    <mergeCell ref="B25:BX25"/>
    <mergeCell ref="B18:F18"/>
    <mergeCell ref="B19:F19"/>
    <mergeCell ref="B21:F21"/>
    <mergeCell ref="B22:F22"/>
  </mergeCells>
  <printOptions/>
  <pageMargins left="0.7" right="0.7" top="0.75" bottom="0.75" header="0.3" footer="0.3"/>
  <pageSetup horizontalDpi="600" verticalDpi="600" orientation="portrait" r:id="rId1"/>
  <ignoredErrors>
    <ignoredError sqref="M14:M17 U14:U17 AE14:AE17 AJ14:AJ17 AO14:AO17 AU14:AU17 AZ14:BH18 BO14:BS17 BT14:BX17" formula="1"/>
  </ignoredErrors>
</worksheet>
</file>

<file path=xl/worksheets/sheet8.xml><?xml version="1.0" encoding="utf-8"?>
<worksheet xmlns="http://schemas.openxmlformats.org/spreadsheetml/2006/main" xmlns:r="http://schemas.openxmlformats.org/officeDocument/2006/relationships">
  <dimension ref="A10:BU35"/>
  <sheetViews>
    <sheetView showGridLines="0" zoomScalePageLayoutView="0" workbookViewId="0" topLeftCell="A1">
      <selection activeCell="B25" sqref="B25:BU25"/>
    </sheetView>
  </sheetViews>
  <sheetFormatPr defaultColWidth="11.421875" defaultRowHeight="15"/>
  <cols>
    <col min="6" max="6" width="6.00390625" style="0" customWidth="1"/>
    <col min="7" max="7" width="13.421875" style="0" customWidth="1"/>
    <col min="8" max="8" width="12.140625" style="0" customWidth="1"/>
    <col min="16" max="19" width="12.00390625" style="0" customWidth="1"/>
    <col min="64" max="64" width="8.8515625" style="0" customWidth="1"/>
  </cols>
  <sheetData>
    <row r="10" spans="2:73" ht="21" customHeight="1">
      <c r="B10" s="48" t="s">
        <v>439</v>
      </c>
      <c r="C10" s="48"/>
      <c r="D10" s="48"/>
      <c r="E10" s="48"/>
      <c r="F10" s="48"/>
      <c r="G10" s="48"/>
      <c r="H10" s="48"/>
      <c r="I10" s="48"/>
      <c r="J10" s="48"/>
      <c r="K10" s="48"/>
      <c r="L10" s="48"/>
      <c r="M10" s="48"/>
      <c r="N10" s="48"/>
      <c r="O10" s="48"/>
      <c r="P10" s="48"/>
      <c r="Q10" s="48"/>
      <c r="R10" s="48"/>
      <c r="S10" s="48"/>
      <c r="T10" s="48"/>
      <c r="U10" s="48"/>
      <c r="V10" s="48"/>
      <c r="W10" s="48"/>
      <c r="X10" s="48"/>
      <c r="Y10" s="48"/>
      <c r="Z10" s="48"/>
      <c r="AA10" s="48"/>
      <c r="AB10" s="48"/>
      <c r="AC10" s="48"/>
      <c r="AD10" s="48"/>
      <c r="AE10" s="48"/>
      <c r="AF10" s="48"/>
      <c r="AG10" s="48"/>
      <c r="AH10" s="48"/>
      <c r="AI10" s="48"/>
      <c r="AJ10" s="48"/>
      <c r="AK10" s="48"/>
      <c r="AL10" s="48"/>
      <c r="AM10" s="48"/>
      <c r="AN10" s="48"/>
      <c r="AO10" s="48"/>
      <c r="AP10" s="48"/>
      <c r="AQ10" s="48"/>
      <c r="AR10" s="48"/>
      <c r="AS10" s="48"/>
      <c r="AT10" s="48"/>
      <c r="AU10" s="48"/>
      <c r="AV10" s="48"/>
      <c r="AW10" s="48"/>
      <c r="AX10" s="48"/>
      <c r="AY10" s="48"/>
      <c r="AZ10" s="48"/>
      <c r="BA10" s="48"/>
      <c r="BB10" s="48"/>
      <c r="BC10" s="48"/>
      <c r="BD10" s="48"/>
      <c r="BE10" s="48"/>
      <c r="BF10" s="48"/>
      <c r="BG10" s="48"/>
      <c r="BH10" s="48"/>
      <c r="BI10" s="48"/>
      <c r="BJ10" s="48"/>
      <c r="BK10" s="48"/>
      <c r="BL10" s="48"/>
      <c r="BM10" s="48"/>
      <c r="BN10" s="48"/>
      <c r="BO10" s="48"/>
      <c r="BP10" s="48"/>
      <c r="BQ10" s="48"/>
      <c r="BR10" s="48"/>
      <c r="BS10" s="48"/>
      <c r="BT10" s="48"/>
      <c r="BU10" s="48"/>
    </row>
    <row r="11" spans="2:73" ht="18.75" customHeight="1">
      <c r="B11" s="37" t="s">
        <v>0</v>
      </c>
      <c r="C11" s="37"/>
      <c r="D11" s="37"/>
      <c r="E11" s="37"/>
      <c r="F11" s="37"/>
      <c r="G11" s="41" t="s">
        <v>430</v>
      </c>
      <c r="H11" s="41"/>
      <c r="I11" s="41"/>
      <c r="J11" s="41"/>
      <c r="K11" s="41"/>
      <c r="L11" s="41"/>
      <c r="M11" s="41"/>
      <c r="N11" s="41"/>
      <c r="O11" s="41"/>
      <c r="P11" s="41"/>
      <c r="Q11" s="41"/>
      <c r="R11" s="41"/>
      <c r="S11" s="41"/>
      <c r="T11" s="41"/>
      <c r="U11" s="41"/>
      <c r="V11" s="41"/>
      <c r="W11" s="41"/>
      <c r="X11" s="41"/>
      <c r="Y11" s="41"/>
      <c r="Z11" s="41"/>
      <c r="AA11" s="41"/>
      <c r="AB11" s="41"/>
      <c r="AC11" s="41"/>
      <c r="AD11" s="41"/>
      <c r="AE11" s="41"/>
      <c r="AF11" s="41"/>
      <c r="AG11" s="41"/>
      <c r="AH11" s="41"/>
      <c r="AI11" s="41"/>
      <c r="AJ11" s="41"/>
      <c r="AK11" s="41"/>
      <c r="AL11" s="41"/>
      <c r="AM11" s="41"/>
      <c r="AN11" s="41"/>
      <c r="AO11" s="41"/>
      <c r="AP11" s="41"/>
      <c r="AQ11" s="41"/>
      <c r="AR11" s="41"/>
      <c r="AS11" s="41"/>
      <c r="AT11" s="41"/>
      <c r="AU11" s="41"/>
      <c r="AV11" s="41"/>
      <c r="AW11" s="41"/>
      <c r="AX11" s="41"/>
      <c r="AY11" s="41"/>
      <c r="AZ11" s="41"/>
      <c r="BA11" s="41"/>
      <c r="BB11" s="41"/>
      <c r="BC11" s="41"/>
      <c r="BD11" s="41"/>
      <c r="BE11" s="41"/>
      <c r="BF11" s="41"/>
      <c r="BG11" s="41"/>
      <c r="BH11" s="41"/>
      <c r="BI11" s="41"/>
      <c r="BJ11" s="41"/>
      <c r="BK11" s="41"/>
      <c r="BL11" s="41"/>
      <c r="BM11" s="41"/>
      <c r="BN11" s="41"/>
      <c r="BO11" s="41"/>
      <c r="BP11" s="41"/>
      <c r="BQ11" s="41"/>
      <c r="BR11" s="41"/>
      <c r="BS11" s="41"/>
      <c r="BT11" s="41"/>
      <c r="BU11" s="41"/>
    </row>
    <row r="12" spans="2:73" ht="31.5">
      <c r="B12" s="38"/>
      <c r="C12" s="38"/>
      <c r="D12" s="38"/>
      <c r="E12" s="38"/>
      <c r="F12" s="38"/>
      <c r="G12" s="24" t="s">
        <v>66</v>
      </c>
      <c r="H12" s="14" t="s">
        <v>66</v>
      </c>
      <c r="I12" s="14" t="s">
        <v>361</v>
      </c>
      <c r="J12" s="14" t="s">
        <v>362</v>
      </c>
      <c r="K12" s="14" t="s">
        <v>363</v>
      </c>
      <c r="L12" s="14" t="s">
        <v>364</v>
      </c>
      <c r="M12" s="14" t="s">
        <v>365</v>
      </c>
      <c r="N12" s="14" t="s">
        <v>366</v>
      </c>
      <c r="O12" s="14" t="s">
        <v>367</v>
      </c>
      <c r="P12" s="14" t="s">
        <v>368</v>
      </c>
      <c r="Q12" s="14" t="s">
        <v>369</v>
      </c>
      <c r="R12" s="14" t="s">
        <v>370</v>
      </c>
      <c r="S12" s="14" t="s">
        <v>371</v>
      </c>
      <c r="T12" s="14" t="s">
        <v>372</v>
      </c>
      <c r="U12" s="14" t="s">
        <v>373</v>
      </c>
      <c r="V12" s="14" t="s">
        <v>374</v>
      </c>
      <c r="W12" s="24" t="s">
        <v>67</v>
      </c>
      <c r="X12" s="14" t="s">
        <v>375</v>
      </c>
      <c r="Y12" s="14" t="s">
        <v>376</v>
      </c>
      <c r="Z12" s="14" t="s">
        <v>377</v>
      </c>
      <c r="AA12" s="14" t="s">
        <v>49</v>
      </c>
      <c r="AB12" s="14" t="s">
        <v>164</v>
      </c>
      <c r="AC12" s="24" t="s">
        <v>68</v>
      </c>
      <c r="AD12" s="14" t="s">
        <v>68</v>
      </c>
      <c r="AE12" s="14" t="s">
        <v>378</v>
      </c>
      <c r="AF12" s="14" t="s">
        <v>379</v>
      </c>
      <c r="AG12" s="14" t="s">
        <v>380</v>
      </c>
      <c r="AH12" s="14" t="s">
        <v>381</v>
      </c>
      <c r="AI12" s="14" t="s">
        <v>382</v>
      </c>
      <c r="AJ12" s="14" t="s">
        <v>383</v>
      </c>
      <c r="AK12" s="14" t="s">
        <v>384</v>
      </c>
      <c r="AL12" s="14" t="s">
        <v>385</v>
      </c>
      <c r="AM12" s="24" t="s">
        <v>69</v>
      </c>
      <c r="AN12" s="15" t="s">
        <v>386</v>
      </c>
      <c r="AO12" s="14" t="s">
        <v>39</v>
      </c>
      <c r="AP12" s="14" t="s">
        <v>50</v>
      </c>
      <c r="AQ12" s="24" t="s">
        <v>70</v>
      </c>
      <c r="AR12" s="14" t="s">
        <v>387</v>
      </c>
      <c r="AS12" s="14" t="s">
        <v>388</v>
      </c>
      <c r="AT12" s="14" t="s">
        <v>389</v>
      </c>
      <c r="AU12" s="14" t="s">
        <v>390</v>
      </c>
      <c r="AV12" s="14" t="s">
        <v>391</v>
      </c>
      <c r="AW12" s="24" t="s">
        <v>71</v>
      </c>
      <c r="AX12" s="14" t="s">
        <v>392</v>
      </c>
      <c r="AY12" s="14" t="s">
        <v>393</v>
      </c>
      <c r="AZ12" s="14" t="s">
        <v>394</v>
      </c>
      <c r="BA12" s="24" t="s">
        <v>72</v>
      </c>
      <c r="BB12" s="14" t="s">
        <v>72</v>
      </c>
      <c r="BC12" s="14" t="s">
        <v>395</v>
      </c>
      <c r="BD12" s="14" t="s">
        <v>396</v>
      </c>
      <c r="BE12" s="14" t="s">
        <v>397</v>
      </c>
      <c r="BF12" s="24" t="s">
        <v>73</v>
      </c>
      <c r="BG12" s="14" t="s">
        <v>398</v>
      </c>
      <c r="BH12" s="14" t="s">
        <v>399</v>
      </c>
      <c r="BI12" s="14" t="s">
        <v>400</v>
      </c>
      <c r="BJ12" s="14" t="s">
        <v>401</v>
      </c>
      <c r="BK12" s="14" t="s">
        <v>402</v>
      </c>
      <c r="BL12" s="24" t="s">
        <v>74</v>
      </c>
      <c r="BM12" s="14" t="s">
        <v>74</v>
      </c>
      <c r="BN12" s="24" t="s">
        <v>75</v>
      </c>
      <c r="BO12" s="14" t="s">
        <v>403</v>
      </c>
      <c r="BP12" s="14" t="s">
        <v>404</v>
      </c>
      <c r="BQ12" s="14" t="s">
        <v>405</v>
      </c>
      <c r="BR12" s="14" t="s">
        <v>406</v>
      </c>
      <c r="BS12" s="24" t="s">
        <v>76</v>
      </c>
      <c r="BT12" s="14" t="s">
        <v>407</v>
      </c>
      <c r="BU12" s="14" t="s">
        <v>408</v>
      </c>
    </row>
    <row r="13" spans="2:73" ht="15">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row>
    <row r="14" spans="2:73" ht="15">
      <c r="B14" s="32" t="s">
        <v>83</v>
      </c>
      <c r="C14" s="33"/>
      <c r="D14" s="33"/>
      <c r="E14" s="33"/>
      <c r="F14" s="33"/>
      <c r="G14" s="2">
        <f>SUM(H14:V14)</f>
        <v>6562</v>
      </c>
      <c r="H14" s="2">
        <f aca="true" t="shared" si="0" ref="H14:AV14">+H17+H21</f>
        <v>319</v>
      </c>
      <c r="I14" s="2">
        <f t="shared" si="0"/>
        <v>209</v>
      </c>
      <c r="J14" s="2">
        <f t="shared" si="0"/>
        <v>393</v>
      </c>
      <c r="K14" s="2">
        <f t="shared" si="0"/>
        <v>582</v>
      </c>
      <c r="L14" s="2">
        <f t="shared" si="0"/>
        <v>313</v>
      </c>
      <c r="M14" s="2">
        <f t="shared" si="0"/>
        <v>246</v>
      </c>
      <c r="N14" s="2">
        <f t="shared" si="0"/>
        <v>61</v>
      </c>
      <c r="O14" s="2">
        <f t="shared" si="0"/>
        <v>1613</v>
      </c>
      <c r="P14" s="2">
        <f t="shared" si="0"/>
        <v>134</v>
      </c>
      <c r="Q14" s="2">
        <f t="shared" si="0"/>
        <v>449</v>
      </c>
      <c r="R14" s="2">
        <f t="shared" si="0"/>
        <v>1252</v>
      </c>
      <c r="S14" s="2">
        <f t="shared" si="0"/>
        <v>117</v>
      </c>
      <c r="T14" s="2">
        <f t="shared" si="0"/>
        <v>67</v>
      </c>
      <c r="U14" s="2">
        <f t="shared" si="0"/>
        <v>765</v>
      </c>
      <c r="V14" s="2">
        <f t="shared" si="0"/>
        <v>42</v>
      </c>
      <c r="W14" s="10">
        <f>SUM(X14:AB14)</f>
        <v>1232</v>
      </c>
      <c r="X14" s="2">
        <f t="shared" si="0"/>
        <v>617</v>
      </c>
      <c r="Y14" s="2">
        <f t="shared" si="0"/>
        <v>436</v>
      </c>
      <c r="Z14" s="2">
        <f t="shared" si="0"/>
        <v>101</v>
      </c>
      <c r="AA14" s="2">
        <f t="shared" si="0"/>
        <v>40</v>
      </c>
      <c r="AB14" s="2">
        <f t="shared" si="0"/>
        <v>38</v>
      </c>
      <c r="AC14" s="2">
        <f>SUM(AD14:AL14)</f>
        <v>2981</v>
      </c>
      <c r="AD14" s="2">
        <f t="shared" si="0"/>
        <v>1199</v>
      </c>
      <c r="AE14" s="2">
        <f t="shared" si="0"/>
        <v>296</v>
      </c>
      <c r="AF14" s="2">
        <f t="shared" si="0"/>
        <v>515</v>
      </c>
      <c r="AG14" s="2">
        <f t="shared" si="0"/>
        <v>183</v>
      </c>
      <c r="AH14" s="2">
        <f t="shared" si="0"/>
        <v>104</v>
      </c>
      <c r="AI14" s="2">
        <f t="shared" si="0"/>
        <v>69</v>
      </c>
      <c r="AJ14" s="2">
        <f t="shared" si="0"/>
        <v>237</v>
      </c>
      <c r="AK14" s="2">
        <f t="shared" si="0"/>
        <v>174</v>
      </c>
      <c r="AL14" s="2">
        <f t="shared" si="0"/>
        <v>204</v>
      </c>
      <c r="AM14" s="2">
        <f>SUM(AN14:AP14)</f>
        <v>512</v>
      </c>
      <c r="AN14" s="2">
        <f t="shared" si="0"/>
        <v>295</v>
      </c>
      <c r="AO14" s="2">
        <f t="shared" si="0"/>
        <v>39</v>
      </c>
      <c r="AP14" s="2">
        <f t="shared" si="0"/>
        <v>178</v>
      </c>
      <c r="AQ14" s="2">
        <f t="shared" si="0"/>
        <v>2096</v>
      </c>
      <c r="AR14" s="2">
        <f t="shared" si="0"/>
        <v>478</v>
      </c>
      <c r="AS14" s="2">
        <f t="shared" si="0"/>
        <v>751</v>
      </c>
      <c r="AT14" s="2">
        <f t="shared" si="0"/>
        <v>344</v>
      </c>
      <c r="AU14" s="2">
        <f t="shared" si="0"/>
        <v>208</v>
      </c>
      <c r="AV14" s="2">
        <f t="shared" si="0"/>
        <v>315</v>
      </c>
      <c r="AW14" s="10">
        <f>SUM(AX14:AZ14)</f>
        <v>1717</v>
      </c>
      <c r="AX14" s="2">
        <f aca="true" t="shared" si="1" ref="AX14:BU14">+AX17+AX21</f>
        <v>1274</v>
      </c>
      <c r="AY14" s="2">
        <f t="shared" si="1"/>
        <v>201</v>
      </c>
      <c r="AZ14" s="2">
        <f t="shared" si="1"/>
        <v>242</v>
      </c>
      <c r="BA14" s="2">
        <f>SUM(BB14:BE14)</f>
        <v>2564</v>
      </c>
      <c r="BB14" s="2">
        <f t="shared" si="1"/>
        <v>696</v>
      </c>
      <c r="BC14" s="2">
        <f t="shared" si="1"/>
        <v>628</v>
      </c>
      <c r="BD14" s="2">
        <f t="shared" si="1"/>
        <v>826</v>
      </c>
      <c r="BE14" s="2">
        <f t="shared" si="1"/>
        <v>414</v>
      </c>
      <c r="BF14" s="2">
        <f>SUM(BG14:BK14)</f>
        <v>2095</v>
      </c>
      <c r="BG14" s="2">
        <f t="shared" si="1"/>
        <v>661</v>
      </c>
      <c r="BH14" s="2">
        <f t="shared" si="1"/>
        <v>648</v>
      </c>
      <c r="BI14" s="2">
        <f t="shared" si="1"/>
        <v>318</v>
      </c>
      <c r="BJ14" s="2">
        <f t="shared" si="1"/>
        <v>263</v>
      </c>
      <c r="BK14" s="2">
        <f t="shared" si="1"/>
        <v>205</v>
      </c>
      <c r="BL14" s="2">
        <f>+BM14</f>
        <v>974</v>
      </c>
      <c r="BM14" s="2">
        <f t="shared" si="1"/>
        <v>974</v>
      </c>
      <c r="BN14" s="2">
        <f>SUM(BO14:BR14)</f>
        <v>2512</v>
      </c>
      <c r="BO14" s="2">
        <f t="shared" si="1"/>
        <v>984</v>
      </c>
      <c r="BP14" s="2">
        <f t="shared" si="1"/>
        <v>204</v>
      </c>
      <c r="BQ14" s="2">
        <f t="shared" si="1"/>
        <v>625</v>
      </c>
      <c r="BR14" s="2">
        <f t="shared" si="1"/>
        <v>699</v>
      </c>
      <c r="BS14" s="2">
        <f>SUM(BT14:BU14)</f>
        <v>1109</v>
      </c>
      <c r="BT14" s="2">
        <f t="shared" si="1"/>
        <v>809</v>
      </c>
      <c r="BU14" s="2">
        <f t="shared" si="1"/>
        <v>300</v>
      </c>
    </row>
    <row r="15" spans="2:73" ht="15">
      <c r="B15" s="32" t="s">
        <v>84</v>
      </c>
      <c r="C15" s="33"/>
      <c r="D15" s="33"/>
      <c r="E15" s="33"/>
      <c r="F15" s="33"/>
      <c r="G15" s="4">
        <f aca="true" t="shared" si="2" ref="G15:AG15">+G14/G19</f>
        <v>0.19440082950673973</v>
      </c>
      <c r="H15" s="4">
        <f t="shared" si="2"/>
        <v>0.11549601737871108</v>
      </c>
      <c r="I15" s="4">
        <f t="shared" si="2"/>
        <v>0.3365539452495974</v>
      </c>
      <c r="J15" s="4">
        <f t="shared" si="2"/>
        <v>0.23948811700182815</v>
      </c>
      <c r="K15" s="4">
        <f t="shared" si="2"/>
        <v>0.20371018550927547</v>
      </c>
      <c r="L15" s="4">
        <f t="shared" si="2"/>
        <v>0.1544153922052294</v>
      </c>
      <c r="M15" s="4">
        <f t="shared" si="2"/>
        <v>0.3075</v>
      </c>
      <c r="N15" s="4">
        <f t="shared" si="2"/>
        <v>0.2</v>
      </c>
      <c r="O15" s="4">
        <f t="shared" si="2"/>
        <v>0.1879734296702016</v>
      </c>
      <c r="P15" s="4">
        <f t="shared" si="2"/>
        <v>0.104199066874028</v>
      </c>
      <c r="Q15" s="4">
        <f t="shared" si="2"/>
        <v>0.1866943866943867</v>
      </c>
      <c r="R15" s="4">
        <f t="shared" si="2"/>
        <v>0.2475776151868697</v>
      </c>
      <c r="S15" s="4">
        <f t="shared" si="2"/>
        <v>0.2635135135135135</v>
      </c>
      <c r="T15" s="4">
        <f t="shared" si="2"/>
        <v>0.16584158415841585</v>
      </c>
      <c r="U15" s="4">
        <f t="shared" si="2"/>
        <v>0.17481718464351007</v>
      </c>
      <c r="V15" s="4">
        <f t="shared" si="2"/>
        <v>0.2222222222222222</v>
      </c>
      <c r="W15" s="4">
        <f t="shared" si="2"/>
        <v>0.1444991789819376</v>
      </c>
      <c r="X15" s="4">
        <f t="shared" si="2"/>
        <v>0.13237502681827934</v>
      </c>
      <c r="Y15" s="4">
        <f t="shared" si="2"/>
        <v>0.2410171365395246</v>
      </c>
      <c r="Z15" s="4">
        <f t="shared" si="2"/>
        <v>0.07234957020057306</v>
      </c>
      <c r="AA15" s="4">
        <f t="shared" si="2"/>
        <v>0.09569377990430622</v>
      </c>
      <c r="AB15" s="4">
        <f t="shared" si="2"/>
        <v>0.15702479338842976</v>
      </c>
      <c r="AC15" s="4">
        <f t="shared" si="2"/>
        <v>0.2409667771400857</v>
      </c>
      <c r="AD15" s="4">
        <f t="shared" si="2"/>
        <v>0.20722433460076045</v>
      </c>
      <c r="AE15" s="4">
        <f t="shared" si="2"/>
        <v>0.27180899908172634</v>
      </c>
      <c r="AF15" s="4">
        <f t="shared" si="2"/>
        <v>0.31633906633906633</v>
      </c>
      <c r="AG15" s="4">
        <f t="shared" si="2"/>
        <v>0.21682464454976302</v>
      </c>
      <c r="AH15" s="4">
        <f aca="true" t="shared" si="3" ref="AH15:BU15">+AH14/AH19</f>
        <v>0.24413145539906103</v>
      </c>
      <c r="AI15" s="4">
        <f t="shared" si="3"/>
        <v>0.17380352644836272</v>
      </c>
      <c r="AJ15" s="4">
        <f t="shared" si="3"/>
        <v>0.36574074074074076</v>
      </c>
      <c r="AK15" s="4">
        <f t="shared" si="3"/>
        <v>0.2536443148688047</v>
      </c>
      <c r="AL15" s="4">
        <f t="shared" si="3"/>
        <v>0.23529411764705882</v>
      </c>
      <c r="AM15" s="4">
        <f t="shared" si="3"/>
        <v>0.12835297066934068</v>
      </c>
      <c r="AN15" s="4">
        <f t="shared" si="3"/>
        <v>0.11354888375673595</v>
      </c>
      <c r="AO15" s="4">
        <f t="shared" si="3"/>
        <v>0.0975</v>
      </c>
      <c r="AP15" s="4">
        <f t="shared" si="3"/>
        <v>0.17961654894046417</v>
      </c>
      <c r="AQ15" s="4">
        <f t="shared" si="3"/>
        <v>0.23173023770038695</v>
      </c>
      <c r="AR15" s="4">
        <f t="shared" si="3"/>
        <v>0.19367909238249595</v>
      </c>
      <c r="AS15" s="4">
        <f t="shared" si="3"/>
        <v>0.2600415512465374</v>
      </c>
      <c r="AT15" s="4">
        <f t="shared" si="3"/>
        <v>0.2561429635145197</v>
      </c>
      <c r="AU15" s="4">
        <f t="shared" si="3"/>
        <v>0.18604651162790697</v>
      </c>
      <c r="AV15" s="4">
        <f t="shared" si="3"/>
        <v>0.25651465798045603</v>
      </c>
      <c r="AW15" s="4">
        <f t="shared" si="3"/>
        <v>0.20850030358227079</v>
      </c>
      <c r="AX15" s="4">
        <f t="shared" si="3"/>
        <v>0.21057851239669423</v>
      </c>
      <c r="AY15" s="4">
        <f t="shared" si="3"/>
        <v>0.1923444976076555</v>
      </c>
      <c r="AZ15" s="4">
        <f t="shared" si="3"/>
        <v>0.21228070175438596</v>
      </c>
      <c r="BA15" s="4">
        <f t="shared" si="3"/>
        <v>0.21715931227238078</v>
      </c>
      <c r="BB15" s="4">
        <f t="shared" si="3"/>
        <v>0.20309308433031806</v>
      </c>
      <c r="BC15" s="4">
        <f t="shared" si="3"/>
        <v>0.22136059217483256</v>
      </c>
      <c r="BD15" s="4">
        <f t="shared" si="3"/>
        <v>0.2148803329864724</v>
      </c>
      <c r="BE15" s="4">
        <f t="shared" si="3"/>
        <v>0.24367274867569158</v>
      </c>
      <c r="BF15" s="4">
        <f t="shared" si="3"/>
        <v>0.18990210297316895</v>
      </c>
      <c r="BG15" s="4">
        <f t="shared" si="3"/>
        <v>0.15112025605852766</v>
      </c>
      <c r="BH15" s="4">
        <f t="shared" si="3"/>
        <v>0.20742637644046094</v>
      </c>
      <c r="BI15" s="4">
        <f t="shared" si="3"/>
        <v>0.17386550027337344</v>
      </c>
      <c r="BJ15" s="4">
        <f t="shared" si="3"/>
        <v>0.28188638799571275</v>
      </c>
      <c r="BK15" s="4">
        <f t="shared" si="3"/>
        <v>0.2655440414507772</v>
      </c>
      <c r="BL15" s="4">
        <f t="shared" si="3"/>
        <v>0.19780666125101543</v>
      </c>
      <c r="BM15" s="4">
        <f t="shared" si="3"/>
        <v>0.19780666125101543</v>
      </c>
      <c r="BN15" s="4">
        <f t="shared" si="3"/>
        <v>0.20815379516075572</v>
      </c>
      <c r="BO15" s="4">
        <f t="shared" si="3"/>
        <v>0.19500594530321047</v>
      </c>
      <c r="BP15" s="4">
        <f t="shared" si="3"/>
        <v>0.17723718505647262</v>
      </c>
      <c r="BQ15" s="4">
        <f t="shared" si="3"/>
        <v>0.19189438133251457</v>
      </c>
      <c r="BR15" s="4">
        <f t="shared" si="3"/>
        <v>0.2674062739097169</v>
      </c>
      <c r="BS15" s="4">
        <f t="shared" si="3"/>
        <v>0.20636397469296613</v>
      </c>
      <c r="BT15" s="4">
        <f t="shared" si="3"/>
        <v>0.22055616139585604</v>
      </c>
      <c r="BU15" s="4">
        <f t="shared" si="3"/>
        <v>0.17584994138335286</v>
      </c>
    </row>
    <row r="16" spans="2:73" ht="15">
      <c r="B16" s="1"/>
      <c r="C16" s="1"/>
      <c r="D16" s="1"/>
      <c r="E16" s="1"/>
      <c r="F16" s="1"/>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row>
    <row r="17" spans="2:73" ht="15">
      <c r="B17" s="32" t="s">
        <v>85</v>
      </c>
      <c r="C17" s="33"/>
      <c r="D17" s="33"/>
      <c r="E17" s="33"/>
      <c r="F17" s="33"/>
      <c r="G17" s="2">
        <f>SUM(H17:V17)</f>
        <v>527</v>
      </c>
      <c r="H17" s="2">
        <f aca="true" t="shared" si="4" ref="H17:BU17">+H19-H18</f>
        <v>36</v>
      </c>
      <c r="I17" s="2">
        <f t="shared" si="4"/>
        <v>12</v>
      </c>
      <c r="J17" s="2">
        <f t="shared" si="4"/>
        <v>33</v>
      </c>
      <c r="K17" s="2">
        <f t="shared" si="4"/>
        <v>63</v>
      </c>
      <c r="L17" s="2">
        <f t="shared" si="4"/>
        <v>21</v>
      </c>
      <c r="M17" s="2">
        <f t="shared" si="4"/>
        <v>17</v>
      </c>
      <c r="N17" s="2">
        <f t="shared" si="4"/>
        <v>3</v>
      </c>
      <c r="O17" s="2">
        <f t="shared" si="4"/>
        <v>129</v>
      </c>
      <c r="P17" s="2">
        <f t="shared" si="4"/>
        <v>6</v>
      </c>
      <c r="Q17" s="2">
        <f t="shared" si="4"/>
        <v>41</v>
      </c>
      <c r="R17" s="2">
        <f t="shared" si="4"/>
        <v>105</v>
      </c>
      <c r="S17" s="2">
        <f t="shared" si="4"/>
        <v>9</v>
      </c>
      <c r="T17" s="2">
        <f t="shared" si="4"/>
        <v>8</v>
      </c>
      <c r="U17" s="2">
        <f t="shared" si="4"/>
        <v>42</v>
      </c>
      <c r="V17" s="2">
        <f t="shared" si="4"/>
        <v>2</v>
      </c>
      <c r="W17" s="2">
        <f>SUM(X17:AB17)</f>
        <v>91</v>
      </c>
      <c r="X17" s="2">
        <f t="shared" si="4"/>
        <v>59</v>
      </c>
      <c r="Y17" s="2">
        <f t="shared" si="4"/>
        <v>18</v>
      </c>
      <c r="Z17" s="2">
        <f t="shared" si="4"/>
        <v>11</v>
      </c>
      <c r="AA17" s="2">
        <f t="shared" si="4"/>
        <v>2</v>
      </c>
      <c r="AB17" s="2">
        <f t="shared" si="4"/>
        <v>1</v>
      </c>
      <c r="AC17" s="2">
        <f>SUM(AD17:AL17)</f>
        <v>166</v>
      </c>
      <c r="AD17" s="2">
        <f t="shared" si="4"/>
        <v>103</v>
      </c>
      <c r="AE17" s="2">
        <f t="shared" si="4"/>
        <v>14</v>
      </c>
      <c r="AF17" s="2">
        <f t="shared" si="4"/>
        <v>21</v>
      </c>
      <c r="AG17" s="2">
        <f t="shared" si="4"/>
        <v>3</v>
      </c>
      <c r="AH17" s="2">
        <f t="shared" si="4"/>
        <v>4</v>
      </c>
      <c r="AI17" s="2">
        <f t="shared" si="4"/>
        <v>0</v>
      </c>
      <c r="AJ17" s="2">
        <f t="shared" si="4"/>
        <v>3</v>
      </c>
      <c r="AK17" s="2">
        <f t="shared" si="4"/>
        <v>5</v>
      </c>
      <c r="AL17" s="2">
        <f t="shared" si="4"/>
        <v>13</v>
      </c>
      <c r="AM17" s="2">
        <f>SUM(AN17:AP17)</f>
        <v>60</v>
      </c>
      <c r="AN17" s="2">
        <f t="shared" si="4"/>
        <v>39</v>
      </c>
      <c r="AO17" s="2">
        <f t="shared" si="4"/>
        <v>2</v>
      </c>
      <c r="AP17" s="2">
        <f t="shared" si="4"/>
        <v>19</v>
      </c>
      <c r="AQ17" s="2">
        <f>SUM(AR17:AV17)</f>
        <v>141</v>
      </c>
      <c r="AR17" s="2">
        <f t="shared" si="4"/>
        <v>31</v>
      </c>
      <c r="AS17" s="2">
        <f t="shared" si="4"/>
        <v>45</v>
      </c>
      <c r="AT17" s="2">
        <f t="shared" si="4"/>
        <v>32</v>
      </c>
      <c r="AU17" s="2">
        <f t="shared" si="4"/>
        <v>25</v>
      </c>
      <c r="AV17" s="2">
        <f t="shared" si="4"/>
        <v>8</v>
      </c>
      <c r="AW17" s="2">
        <f>SUM(AX17:AZ17)</f>
        <v>141</v>
      </c>
      <c r="AX17" s="2">
        <f t="shared" si="4"/>
        <v>102</v>
      </c>
      <c r="AY17" s="2">
        <f t="shared" si="4"/>
        <v>20</v>
      </c>
      <c r="AZ17" s="2">
        <f t="shared" si="4"/>
        <v>19</v>
      </c>
      <c r="BA17" s="2">
        <f>SUM(BB17:BE17)</f>
        <v>231</v>
      </c>
      <c r="BB17" s="2">
        <f t="shared" si="4"/>
        <v>88</v>
      </c>
      <c r="BC17" s="2">
        <f t="shared" si="4"/>
        <v>53</v>
      </c>
      <c r="BD17" s="2">
        <f t="shared" si="4"/>
        <v>72</v>
      </c>
      <c r="BE17" s="2">
        <f t="shared" si="4"/>
        <v>18</v>
      </c>
      <c r="BF17" s="2">
        <f>SUM(BG17:BK17)</f>
        <v>96</v>
      </c>
      <c r="BG17" s="2">
        <f t="shared" si="4"/>
        <v>29</v>
      </c>
      <c r="BH17" s="2">
        <f t="shared" si="4"/>
        <v>42</v>
      </c>
      <c r="BI17" s="2">
        <f t="shared" si="4"/>
        <v>9</v>
      </c>
      <c r="BJ17" s="2">
        <f t="shared" si="4"/>
        <v>10</v>
      </c>
      <c r="BK17" s="2">
        <f t="shared" si="4"/>
        <v>6</v>
      </c>
      <c r="BL17" s="2">
        <f>+BM17</f>
        <v>91</v>
      </c>
      <c r="BM17" s="2">
        <f t="shared" si="4"/>
        <v>91</v>
      </c>
      <c r="BN17" s="2">
        <f>SUM(BO17:BR17)</f>
        <v>219</v>
      </c>
      <c r="BO17" s="2">
        <f t="shared" si="4"/>
        <v>110</v>
      </c>
      <c r="BP17" s="2">
        <f t="shared" si="4"/>
        <v>9</v>
      </c>
      <c r="BQ17" s="2">
        <f t="shared" si="4"/>
        <v>65</v>
      </c>
      <c r="BR17" s="2">
        <f t="shared" si="4"/>
        <v>35</v>
      </c>
      <c r="BS17" s="2">
        <f>SUM(BT17:BU17)</f>
        <v>61</v>
      </c>
      <c r="BT17" s="2">
        <f t="shared" si="4"/>
        <v>34</v>
      </c>
      <c r="BU17" s="2">
        <f t="shared" si="4"/>
        <v>27</v>
      </c>
    </row>
    <row r="18" spans="2:73" ht="15">
      <c r="B18" s="32" t="s">
        <v>86</v>
      </c>
      <c r="C18" s="33"/>
      <c r="D18" s="33"/>
      <c r="E18" s="33"/>
      <c r="F18" s="33"/>
      <c r="G18" s="2">
        <f>SUM(H18:V18)</f>
        <v>33228</v>
      </c>
      <c r="H18" s="2">
        <v>2726</v>
      </c>
      <c r="I18" s="2">
        <v>609</v>
      </c>
      <c r="J18" s="2">
        <v>1608</v>
      </c>
      <c r="K18" s="2">
        <v>2794</v>
      </c>
      <c r="L18" s="2">
        <v>2006</v>
      </c>
      <c r="M18" s="2">
        <v>783</v>
      </c>
      <c r="N18" s="2">
        <v>302</v>
      </c>
      <c r="O18" s="2">
        <v>8452</v>
      </c>
      <c r="P18" s="2">
        <v>1280</v>
      </c>
      <c r="Q18" s="2">
        <v>2364</v>
      </c>
      <c r="R18" s="2">
        <v>4952</v>
      </c>
      <c r="S18" s="2">
        <v>435</v>
      </c>
      <c r="T18" s="2">
        <v>396</v>
      </c>
      <c r="U18" s="2">
        <v>4334</v>
      </c>
      <c r="V18" s="2">
        <v>187</v>
      </c>
      <c r="W18" s="2">
        <f>SUM(X18:AB18)</f>
        <v>8435</v>
      </c>
      <c r="X18" s="2">
        <v>4602</v>
      </c>
      <c r="Y18" s="2">
        <v>1791</v>
      </c>
      <c r="Z18" s="2">
        <v>1385</v>
      </c>
      <c r="AA18" s="2">
        <v>416</v>
      </c>
      <c r="AB18" s="2">
        <v>241</v>
      </c>
      <c r="AC18" s="2">
        <f>SUM(AD18:AL18)</f>
        <v>12205</v>
      </c>
      <c r="AD18" s="2">
        <v>5683</v>
      </c>
      <c r="AE18" s="2">
        <v>1075</v>
      </c>
      <c r="AF18" s="2">
        <v>1607</v>
      </c>
      <c r="AG18" s="2">
        <v>841</v>
      </c>
      <c r="AH18" s="2">
        <v>422</v>
      </c>
      <c r="AI18" s="2">
        <v>397</v>
      </c>
      <c r="AJ18" s="2">
        <v>645</v>
      </c>
      <c r="AK18" s="2">
        <v>681</v>
      </c>
      <c r="AL18" s="2">
        <v>854</v>
      </c>
      <c r="AM18" s="2">
        <f>SUM(AN18:AP18)</f>
        <v>3929</v>
      </c>
      <c r="AN18" s="2">
        <v>2559</v>
      </c>
      <c r="AO18" s="2">
        <v>398</v>
      </c>
      <c r="AP18" s="2">
        <v>972</v>
      </c>
      <c r="AQ18" s="2">
        <f>SUM(AR18:AV18)</f>
        <v>8904</v>
      </c>
      <c r="AR18" s="2">
        <v>2437</v>
      </c>
      <c r="AS18" s="2">
        <v>2843</v>
      </c>
      <c r="AT18" s="2">
        <v>1311</v>
      </c>
      <c r="AU18" s="2">
        <v>1093</v>
      </c>
      <c r="AV18" s="2">
        <v>1220</v>
      </c>
      <c r="AW18" s="2">
        <f>SUM(AX18:AZ18)</f>
        <v>8094</v>
      </c>
      <c r="AX18" s="2">
        <v>5948</v>
      </c>
      <c r="AY18" s="2">
        <v>1025</v>
      </c>
      <c r="AZ18" s="2">
        <v>1121</v>
      </c>
      <c r="BA18" s="2">
        <f>SUM(BB18:BE18)</f>
        <v>11576</v>
      </c>
      <c r="BB18" s="2">
        <v>3339</v>
      </c>
      <c r="BC18" s="2">
        <v>2784</v>
      </c>
      <c r="BD18" s="2">
        <v>3772</v>
      </c>
      <c r="BE18" s="2">
        <v>1681</v>
      </c>
      <c r="BF18" s="2">
        <f>SUM(BG18:BK18)</f>
        <v>10936</v>
      </c>
      <c r="BG18" s="2">
        <v>4345</v>
      </c>
      <c r="BH18" s="2">
        <v>3082</v>
      </c>
      <c r="BI18" s="2">
        <v>1820</v>
      </c>
      <c r="BJ18" s="2">
        <v>923</v>
      </c>
      <c r="BK18" s="2">
        <v>766</v>
      </c>
      <c r="BL18" s="2">
        <f>+BM18</f>
        <v>4833</v>
      </c>
      <c r="BM18" s="2">
        <v>4833</v>
      </c>
      <c r="BN18" s="2">
        <f>SUM(BO18:BR18)</f>
        <v>11849</v>
      </c>
      <c r="BO18" s="2">
        <v>4936</v>
      </c>
      <c r="BP18" s="2">
        <v>1142</v>
      </c>
      <c r="BQ18" s="2">
        <v>3192</v>
      </c>
      <c r="BR18" s="2">
        <v>2579</v>
      </c>
      <c r="BS18" s="2">
        <f>SUM(BT18:BU18)</f>
        <v>5313</v>
      </c>
      <c r="BT18" s="2">
        <v>3634</v>
      </c>
      <c r="BU18" s="2">
        <v>1679</v>
      </c>
    </row>
    <row r="19" spans="2:73" ht="15">
      <c r="B19" s="35" t="s">
        <v>87</v>
      </c>
      <c r="C19" s="36"/>
      <c r="D19" s="36"/>
      <c r="E19" s="36"/>
      <c r="F19" s="36"/>
      <c r="G19" s="2">
        <f>+H19+I19+J19+K19+L19+M19+N19+O19+P19+Q19+R19+S19+T19+U19+V19</f>
        <v>33755</v>
      </c>
      <c r="H19" s="2">
        <v>2762</v>
      </c>
      <c r="I19" s="2">
        <v>621</v>
      </c>
      <c r="J19" s="2">
        <v>1641</v>
      </c>
      <c r="K19" s="2">
        <v>2857</v>
      </c>
      <c r="L19" s="2">
        <v>2027</v>
      </c>
      <c r="M19" s="2">
        <v>800</v>
      </c>
      <c r="N19" s="2">
        <v>305</v>
      </c>
      <c r="O19" s="2">
        <v>8581</v>
      </c>
      <c r="P19" s="2">
        <v>1286</v>
      </c>
      <c r="Q19" s="2">
        <v>2405</v>
      </c>
      <c r="R19" s="2">
        <v>5057</v>
      </c>
      <c r="S19" s="2">
        <v>444</v>
      </c>
      <c r="T19" s="2">
        <v>404</v>
      </c>
      <c r="U19" s="2">
        <v>4376</v>
      </c>
      <c r="V19" s="2">
        <v>189</v>
      </c>
      <c r="W19" s="2">
        <f>+X19+Y19+Z19+AA19+AB19</f>
        <v>8526</v>
      </c>
      <c r="X19" s="2">
        <v>4661</v>
      </c>
      <c r="Y19" s="2">
        <v>1809</v>
      </c>
      <c r="Z19" s="2">
        <v>1396</v>
      </c>
      <c r="AA19" s="2">
        <v>418</v>
      </c>
      <c r="AB19" s="2">
        <v>242</v>
      </c>
      <c r="AC19" s="2">
        <f>+AD19+AE19+AF19+AG19+AH19+AI19+AJ19+AK19+AL19</f>
        <v>12371</v>
      </c>
      <c r="AD19" s="2">
        <v>5786</v>
      </c>
      <c r="AE19" s="2">
        <v>1089</v>
      </c>
      <c r="AF19" s="2">
        <v>1628</v>
      </c>
      <c r="AG19" s="2">
        <v>844</v>
      </c>
      <c r="AH19" s="2">
        <v>426</v>
      </c>
      <c r="AI19" s="2">
        <v>397</v>
      </c>
      <c r="AJ19" s="2">
        <v>648</v>
      </c>
      <c r="AK19" s="2">
        <v>686</v>
      </c>
      <c r="AL19" s="2">
        <v>867</v>
      </c>
      <c r="AM19" s="2">
        <f>+AN19+AO19+AP19</f>
        <v>3989</v>
      </c>
      <c r="AN19" s="2">
        <v>2598</v>
      </c>
      <c r="AO19" s="2">
        <v>400</v>
      </c>
      <c r="AP19" s="2">
        <v>991</v>
      </c>
      <c r="AQ19" s="2">
        <f>+AR19+AS19+AT19+AU19+AV19</f>
        <v>9045</v>
      </c>
      <c r="AR19" s="2">
        <v>2468</v>
      </c>
      <c r="AS19" s="2">
        <v>2888</v>
      </c>
      <c r="AT19" s="2">
        <v>1343</v>
      </c>
      <c r="AU19" s="2">
        <v>1118</v>
      </c>
      <c r="AV19" s="2">
        <v>1228</v>
      </c>
      <c r="AW19" s="2">
        <f>+AX19+AY19+AZ19</f>
        <v>8235</v>
      </c>
      <c r="AX19" s="2">
        <v>6050</v>
      </c>
      <c r="AY19" s="2">
        <v>1045</v>
      </c>
      <c r="AZ19" s="2">
        <v>1140</v>
      </c>
      <c r="BA19" s="2">
        <f>+BB19+BC19+BD19+BE19</f>
        <v>11807</v>
      </c>
      <c r="BB19" s="2">
        <v>3427</v>
      </c>
      <c r="BC19" s="2">
        <v>2837</v>
      </c>
      <c r="BD19" s="2">
        <v>3844</v>
      </c>
      <c r="BE19" s="2">
        <v>1699</v>
      </c>
      <c r="BF19" s="2">
        <f>+BG19+BH19+BI19+BJ19+BK19</f>
        <v>11032</v>
      </c>
      <c r="BG19" s="2">
        <v>4374</v>
      </c>
      <c r="BH19" s="2">
        <v>3124</v>
      </c>
      <c r="BI19" s="2">
        <v>1829</v>
      </c>
      <c r="BJ19" s="2">
        <v>933</v>
      </c>
      <c r="BK19" s="2">
        <v>772</v>
      </c>
      <c r="BL19" s="2">
        <f>+BM19</f>
        <v>4924</v>
      </c>
      <c r="BM19" s="2">
        <v>4924</v>
      </c>
      <c r="BN19" s="2">
        <f>+BO19+BP19+BQ19+BR19</f>
        <v>12068</v>
      </c>
      <c r="BO19" s="2">
        <v>5046</v>
      </c>
      <c r="BP19" s="2">
        <v>1151</v>
      </c>
      <c r="BQ19" s="2">
        <v>3257</v>
      </c>
      <c r="BR19" s="2">
        <v>2614</v>
      </c>
      <c r="BS19" s="2">
        <f>+BT19+BU19</f>
        <v>5374</v>
      </c>
      <c r="BT19" s="2">
        <v>3668</v>
      </c>
      <c r="BU19" s="2">
        <v>1706</v>
      </c>
    </row>
    <row r="20" spans="2:73" ht="15">
      <c r="B20" s="1"/>
      <c r="C20" s="1"/>
      <c r="D20" s="1"/>
      <c r="E20" s="1"/>
      <c r="F20" s="1"/>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row>
    <row r="21" spans="2:73" ht="15">
      <c r="B21" s="32" t="s">
        <v>88</v>
      </c>
      <c r="C21" s="33"/>
      <c r="D21" s="33"/>
      <c r="E21" s="33"/>
      <c r="F21" s="33"/>
      <c r="G21" s="2">
        <f aca="true" t="shared" si="5" ref="G21:BO21">+G22+G23+G24</f>
        <v>6035</v>
      </c>
      <c r="H21" s="2">
        <f t="shared" si="5"/>
        <v>283</v>
      </c>
      <c r="I21" s="2">
        <f t="shared" si="5"/>
        <v>197</v>
      </c>
      <c r="J21" s="2">
        <f t="shared" si="5"/>
        <v>360</v>
      </c>
      <c r="K21" s="2">
        <f t="shared" si="5"/>
        <v>519</v>
      </c>
      <c r="L21" s="2">
        <f t="shared" si="5"/>
        <v>292</v>
      </c>
      <c r="M21" s="2">
        <f t="shared" si="5"/>
        <v>229</v>
      </c>
      <c r="N21" s="2">
        <f t="shared" si="5"/>
        <v>58</v>
      </c>
      <c r="O21" s="2">
        <f t="shared" si="5"/>
        <v>1484</v>
      </c>
      <c r="P21" s="2">
        <f t="shared" si="5"/>
        <v>128</v>
      </c>
      <c r="Q21" s="2">
        <f t="shared" si="5"/>
        <v>408</v>
      </c>
      <c r="R21" s="2">
        <f t="shared" si="5"/>
        <v>1147</v>
      </c>
      <c r="S21" s="2">
        <f t="shared" si="5"/>
        <v>108</v>
      </c>
      <c r="T21" s="2">
        <f t="shared" si="5"/>
        <v>59</v>
      </c>
      <c r="U21" s="2">
        <f t="shared" si="5"/>
        <v>723</v>
      </c>
      <c r="V21" s="2">
        <f t="shared" si="5"/>
        <v>40</v>
      </c>
      <c r="W21" s="2">
        <f t="shared" si="5"/>
        <v>1141</v>
      </c>
      <c r="X21" s="2">
        <f t="shared" si="5"/>
        <v>558</v>
      </c>
      <c r="Y21" s="2">
        <f t="shared" si="5"/>
        <v>418</v>
      </c>
      <c r="Z21" s="2">
        <f t="shared" si="5"/>
        <v>90</v>
      </c>
      <c r="AA21" s="2">
        <f t="shared" si="5"/>
        <v>38</v>
      </c>
      <c r="AB21" s="2">
        <f t="shared" si="5"/>
        <v>37</v>
      </c>
      <c r="AC21" s="2">
        <f t="shared" si="5"/>
        <v>2815</v>
      </c>
      <c r="AD21" s="2">
        <f t="shared" si="5"/>
        <v>1096</v>
      </c>
      <c r="AE21" s="2">
        <f t="shared" si="5"/>
        <v>282</v>
      </c>
      <c r="AF21" s="2">
        <f t="shared" si="5"/>
        <v>494</v>
      </c>
      <c r="AG21" s="2">
        <f t="shared" si="5"/>
        <v>180</v>
      </c>
      <c r="AH21" s="2">
        <f t="shared" si="5"/>
        <v>100</v>
      </c>
      <c r="AI21" s="2">
        <f t="shared" si="5"/>
        <v>69</v>
      </c>
      <c r="AJ21" s="2">
        <f t="shared" si="5"/>
        <v>234</v>
      </c>
      <c r="AK21" s="2">
        <f t="shared" si="5"/>
        <v>169</v>
      </c>
      <c r="AL21" s="2">
        <f t="shared" si="5"/>
        <v>191</v>
      </c>
      <c r="AM21" s="2">
        <f t="shared" si="5"/>
        <v>452</v>
      </c>
      <c r="AN21" s="2">
        <f t="shared" si="5"/>
        <v>256</v>
      </c>
      <c r="AO21" s="2">
        <f t="shared" si="5"/>
        <v>37</v>
      </c>
      <c r="AP21" s="2">
        <f t="shared" si="5"/>
        <v>159</v>
      </c>
      <c r="AQ21" s="2">
        <f t="shared" si="5"/>
        <v>1955</v>
      </c>
      <c r="AR21" s="2">
        <f t="shared" si="5"/>
        <v>447</v>
      </c>
      <c r="AS21" s="2">
        <f t="shared" si="5"/>
        <v>706</v>
      </c>
      <c r="AT21" s="2">
        <f t="shared" si="5"/>
        <v>312</v>
      </c>
      <c r="AU21" s="2">
        <f t="shared" si="5"/>
        <v>183</v>
      </c>
      <c r="AV21" s="2">
        <f t="shared" si="5"/>
        <v>307</v>
      </c>
      <c r="AW21" s="2">
        <f t="shared" si="5"/>
        <v>1576</v>
      </c>
      <c r="AX21" s="2">
        <f t="shared" si="5"/>
        <v>1172</v>
      </c>
      <c r="AY21" s="2">
        <f t="shared" si="5"/>
        <v>181</v>
      </c>
      <c r="AZ21" s="2">
        <f t="shared" si="5"/>
        <v>223</v>
      </c>
      <c r="BA21" s="2">
        <f t="shared" si="5"/>
        <v>2333</v>
      </c>
      <c r="BB21" s="2">
        <f t="shared" si="5"/>
        <v>608</v>
      </c>
      <c r="BC21" s="2">
        <f t="shared" si="5"/>
        <v>575</v>
      </c>
      <c r="BD21" s="2">
        <f t="shared" si="5"/>
        <v>754</v>
      </c>
      <c r="BE21" s="2">
        <f t="shared" si="5"/>
        <v>396</v>
      </c>
      <c r="BF21" s="2">
        <f t="shared" si="5"/>
        <v>1999</v>
      </c>
      <c r="BG21" s="2">
        <f t="shared" si="5"/>
        <v>632</v>
      </c>
      <c r="BH21" s="2">
        <f t="shared" si="5"/>
        <v>606</v>
      </c>
      <c r="BI21" s="2">
        <f t="shared" si="5"/>
        <v>309</v>
      </c>
      <c r="BJ21" s="2">
        <f t="shared" si="5"/>
        <v>253</v>
      </c>
      <c r="BK21" s="2">
        <f t="shared" si="5"/>
        <v>199</v>
      </c>
      <c r="BL21" s="2">
        <f t="shared" si="5"/>
        <v>883</v>
      </c>
      <c r="BM21" s="2">
        <f t="shared" si="5"/>
        <v>883</v>
      </c>
      <c r="BN21" s="2">
        <f t="shared" si="5"/>
        <v>2293</v>
      </c>
      <c r="BO21" s="2">
        <f t="shared" si="5"/>
        <v>874</v>
      </c>
      <c r="BP21" s="2">
        <f aca="true" t="shared" si="6" ref="BP21:BU21">+BP22+BP23+BP24</f>
        <v>195</v>
      </c>
      <c r="BQ21" s="2">
        <f t="shared" si="6"/>
        <v>560</v>
      </c>
      <c r="BR21" s="2">
        <f t="shared" si="6"/>
        <v>664</v>
      </c>
      <c r="BS21" s="2">
        <f t="shared" si="6"/>
        <v>1048</v>
      </c>
      <c r="BT21" s="2">
        <f t="shared" si="6"/>
        <v>775</v>
      </c>
      <c r="BU21" s="2">
        <f t="shared" si="6"/>
        <v>273</v>
      </c>
    </row>
    <row r="22" spans="2:73" ht="15">
      <c r="B22" s="32" t="s">
        <v>89</v>
      </c>
      <c r="C22" s="33"/>
      <c r="D22" s="33"/>
      <c r="E22" s="33"/>
      <c r="F22" s="33"/>
      <c r="G22" s="2">
        <f>SUM(H22:V22)</f>
        <v>4246</v>
      </c>
      <c r="H22" s="2">
        <v>195</v>
      </c>
      <c r="I22" s="2">
        <v>147</v>
      </c>
      <c r="J22" s="2">
        <v>264</v>
      </c>
      <c r="K22" s="2">
        <v>395</v>
      </c>
      <c r="L22" s="2">
        <v>210</v>
      </c>
      <c r="M22" s="2">
        <v>164</v>
      </c>
      <c r="N22" s="2">
        <v>39</v>
      </c>
      <c r="O22" s="2">
        <v>979</v>
      </c>
      <c r="P22" s="2">
        <v>68</v>
      </c>
      <c r="Q22" s="2">
        <v>280</v>
      </c>
      <c r="R22" s="2">
        <v>828</v>
      </c>
      <c r="S22" s="2">
        <v>83</v>
      </c>
      <c r="T22" s="2">
        <v>51</v>
      </c>
      <c r="U22" s="2">
        <v>510</v>
      </c>
      <c r="V22" s="2">
        <v>33</v>
      </c>
      <c r="W22" s="2">
        <f>SUM(X22:AB22)</f>
        <v>887</v>
      </c>
      <c r="X22" s="2">
        <v>415</v>
      </c>
      <c r="Y22" s="2">
        <v>338</v>
      </c>
      <c r="Z22" s="2">
        <v>72</v>
      </c>
      <c r="AA22" s="2">
        <v>30</v>
      </c>
      <c r="AB22" s="2">
        <v>32</v>
      </c>
      <c r="AC22" s="2">
        <f>SUM(AD22:AL22)</f>
        <v>2052</v>
      </c>
      <c r="AD22" s="2">
        <v>717</v>
      </c>
      <c r="AE22" s="2">
        <v>227</v>
      </c>
      <c r="AF22" s="2">
        <v>391</v>
      </c>
      <c r="AG22" s="2">
        <v>127</v>
      </c>
      <c r="AH22" s="2">
        <v>77</v>
      </c>
      <c r="AI22" s="2">
        <v>58</v>
      </c>
      <c r="AJ22" s="2">
        <v>173</v>
      </c>
      <c r="AK22" s="2">
        <v>140</v>
      </c>
      <c r="AL22" s="2">
        <v>142</v>
      </c>
      <c r="AM22" s="2">
        <f>SUM(AN22:AP22)</f>
        <v>335</v>
      </c>
      <c r="AN22" s="2">
        <v>186</v>
      </c>
      <c r="AO22" s="2">
        <v>28</v>
      </c>
      <c r="AP22" s="2">
        <v>121</v>
      </c>
      <c r="AQ22" s="2">
        <f>SUM(AR22:AV22)</f>
        <v>1579</v>
      </c>
      <c r="AR22" s="2">
        <v>342</v>
      </c>
      <c r="AS22" s="2">
        <v>608</v>
      </c>
      <c r="AT22" s="2">
        <v>258</v>
      </c>
      <c r="AU22" s="2">
        <v>118</v>
      </c>
      <c r="AV22" s="2">
        <v>253</v>
      </c>
      <c r="AW22" s="2">
        <f>SUM(AX22:AZ22)</f>
        <v>1100</v>
      </c>
      <c r="AX22" s="2">
        <v>786</v>
      </c>
      <c r="AY22" s="2">
        <v>144</v>
      </c>
      <c r="AZ22" s="2">
        <v>170</v>
      </c>
      <c r="BA22" s="2">
        <f>SUM(BB22:BE22)</f>
        <v>1747</v>
      </c>
      <c r="BB22" s="2">
        <v>456</v>
      </c>
      <c r="BC22" s="2">
        <v>431</v>
      </c>
      <c r="BD22" s="2">
        <v>588</v>
      </c>
      <c r="BE22" s="2">
        <v>272</v>
      </c>
      <c r="BF22" s="2">
        <f>SUM(BG22:BK22)</f>
        <v>1662</v>
      </c>
      <c r="BG22" s="2">
        <v>517</v>
      </c>
      <c r="BH22" s="2">
        <v>494</v>
      </c>
      <c r="BI22" s="2">
        <v>284</v>
      </c>
      <c r="BJ22" s="2">
        <v>197</v>
      </c>
      <c r="BK22" s="2">
        <v>170</v>
      </c>
      <c r="BL22" s="2">
        <v>655</v>
      </c>
      <c r="BM22" s="2">
        <v>655</v>
      </c>
      <c r="BN22" s="2">
        <f>SUM(BO22:BR22)</f>
        <v>1682</v>
      </c>
      <c r="BO22" s="2">
        <v>668</v>
      </c>
      <c r="BP22" s="2">
        <v>128</v>
      </c>
      <c r="BQ22" s="2">
        <v>354</v>
      </c>
      <c r="BR22" s="2">
        <v>532</v>
      </c>
      <c r="BS22" s="2">
        <f>SUM(BT22:BU22)</f>
        <v>472</v>
      </c>
      <c r="BT22" s="2">
        <v>303</v>
      </c>
      <c r="BU22" s="2">
        <v>169</v>
      </c>
    </row>
    <row r="23" spans="2:73" ht="15">
      <c r="B23" s="32" t="s">
        <v>90</v>
      </c>
      <c r="C23" s="33"/>
      <c r="D23" s="33"/>
      <c r="E23" s="33"/>
      <c r="F23" s="33"/>
      <c r="G23" s="2">
        <f>SUM(H23:V23)</f>
        <v>1151</v>
      </c>
      <c r="H23" s="2">
        <v>48</v>
      </c>
      <c r="I23" s="2">
        <v>37</v>
      </c>
      <c r="J23" s="2">
        <v>64</v>
      </c>
      <c r="K23" s="2">
        <v>82</v>
      </c>
      <c r="L23" s="2">
        <v>39</v>
      </c>
      <c r="M23" s="2">
        <v>49</v>
      </c>
      <c r="N23" s="2">
        <v>15</v>
      </c>
      <c r="O23" s="2">
        <v>334</v>
      </c>
      <c r="P23" s="2">
        <v>25</v>
      </c>
      <c r="Q23" s="2">
        <v>82</v>
      </c>
      <c r="R23" s="2">
        <v>208</v>
      </c>
      <c r="S23" s="2">
        <v>20</v>
      </c>
      <c r="T23" s="2">
        <v>5</v>
      </c>
      <c r="U23" s="2">
        <v>138</v>
      </c>
      <c r="V23" s="2">
        <v>5</v>
      </c>
      <c r="W23" s="2">
        <f>SUM(X23:AB23)</f>
        <v>164</v>
      </c>
      <c r="X23" s="2">
        <v>90</v>
      </c>
      <c r="Y23" s="2">
        <v>61</v>
      </c>
      <c r="Z23" s="2">
        <v>10</v>
      </c>
      <c r="AA23" s="2">
        <v>3</v>
      </c>
      <c r="AB23" s="2">
        <v>0</v>
      </c>
      <c r="AC23" s="2">
        <f>SUM(AD23:AL23)</f>
        <v>457</v>
      </c>
      <c r="AD23" s="2">
        <v>196</v>
      </c>
      <c r="AE23" s="2">
        <v>41</v>
      </c>
      <c r="AF23" s="2">
        <v>56</v>
      </c>
      <c r="AG23" s="2">
        <v>35</v>
      </c>
      <c r="AH23" s="2">
        <v>17</v>
      </c>
      <c r="AI23" s="2">
        <v>8</v>
      </c>
      <c r="AJ23" s="2">
        <v>48</v>
      </c>
      <c r="AK23" s="2">
        <v>22</v>
      </c>
      <c r="AL23" s="2">
        <v>34</v>
      </c>
      <c r="AM23" s="2">
        <f>SUM(AN23:AP23)</f>
        <v>49</v>
      </c>
      <c r="AN23" s="2">
        <v>27</v>
      </c>
      <c r="AO23" s="2">
        <v>4</v>
      </c>
      <c r="AP23" s="2">
        <v>18</v>
      </c>
      <c r="AQ23" s="2">
        <f>SUM(AR23:AV23)</f>
        <v>230</v>
      </c>
      <c r="AR23" s="2">
        <v>63</v>
      </c>
      <c r="AS23" s="2">
        <v>61</v>
      </c>
      <c r="AT23" s="2">
        <v>30</v>
      </c>
      <c r="AU23" s="2">
        <v>32</v>
      </c>
      <c r="AV23" s="2">
        <v>44</v>
      </c>
      <c r="AW23" s="2">
        <f>SUM(AX23:AZ23)</f>
        <v>304</v>
      </c>
      <c r="AX23" s="2">
        <v>242</v>
      </c>
      <c r="AY23" s="2">
        <v>25</v>
      </c>
      <c r="AZ23" s="2">
        <v>37</v>
      </c>
      <c r="BA23" s="2">
        <f>SUM(BB23:BE23)</f>
        <v>402</v>
      </c>
      <c r="BB23" s="2">
        <v>96</v>
      </c>
      <c r="BC23" s="2">
        <v>97</v>
      </c>
      <c r="BD23" s="2">
        <v>111</v>
      </c>
      <c r="BE23" s="2">
        <v>98</v>
      </c>
      <c r="BF23" s="2">
        <f>SUM(BG23:BK23)</f>
        <v>244</v>
      </c>
      <c r="BG23" s="2">
        <v>80</v>
      </c>
      <c r="BH23" s="2">
        <v>83</v>
      </c>
      <c r="BI23" s="2">
        <v>22</v>
      </c>
      <c r="BJ23" s="2">
        <v>37</v>
      </c>
      <c r="BK23" s="2">
        <v>22</v>
      </c>
      <c r="BL23" s="2">
        <v>125</v>
      </c>
      <c r="BM23" s="2">
        <v>125</v>
      </c>
      <c r="BN23" s="2">
        <f>SUM(BO23:BR23)</f>
        <v>397</v>
      </c>
      <c r="BO23" s="2">
        <v>143</v>
      </c>
      <c r="BP23" s="2">
        <v>42</v>
      </c>
      <c r="BQ23" s="2">
        <v>122</v>
      </c>
      <c r="BR23" s="2">
        <v>90</v>
      </c>
      <c r="BS23" s="2">
        <f>SUM(BT23:BU23)</f>
        <v>296</v>
      </c>
      <c r="BT23" s="2">
        <v>235</v>
      </c>
      <c r="BU23" s="2">
        <v>61</v>
      </c>
    </row>
    <row r="24" spans="2:73" ht="15">
      <c r="B24" s="32" t="s">
        <v>91</v>
      </c>
      <c r="C24" s="33"/>
      <c r="D24" s="33"/>
      <c r="E24" s="33"/>
      <c r="F24" s="33"/>
      <c r="G24" s="2">
        <f>SUM(H24:V24)</f>
        <v>638</v>
      </c>
      <c r="H24" s="2">
        <v>40</v>
      </c>
      <c r="I24" s="2">
        <v>13</v>
      </c>
      <c r="J24" s="2">
        <v>32</v>
      </c>
      <c r="K24" s="2">
        <v>42</v>
      </c>
      <c r="L24" s="2">
        <v>43</v>
      </c>
      <c r="M24" s="2">
        <v>16</v>
      </c>
      <c r="N24" s="2">
        <v>4</v>
      </c>
      <c r="O24" s="2">
        <v>171</v>
      </c>
      <c r="P24" s="2">
        <v>35</v>
      </c>
      <c r="Q24" s="2">
        <v>46</v>
      </c>
      <c r="R24" s="2">
        <v>111</v>
      </c>
      <c r="S24" s="2">
        <v>5</v>
      </c>
      <c r="T24" s="2">
        <v>3</v>
      </c>
      <c r="U24" s="2">
        <v>75</v>
      </c>
      <c r="V24" s="2">
        <v>2</v>
      </c>
      <c r="W24" s="2">
        <f>SUM(X24:AB24)</f>
        <v>90</v>
      </c>
      <c r="X24" s="2">
        <v>53</v>
      </c>
      <c r="Y24" s="2">
        <v>19</v>
      </c>
      <c r="Z24" s="2">
        <v>8</v>
      </c>
      <c r="AA24" s="2">
        <v>5</v>
      </c>
      <c r="AB24" s="2">
        <v>5</v>
      </c>
      <c r="AC24" s="2">
        <f>SUM(AD24:AL24)</f>
        <v>306</v>
      </c>
      <c r="AD24" s="2">
        <v>183</v>
      </c>
      <c r="AE24" s="2">
        <v>14</v>
      </c>
      <c r="AF24" s="2">
        <v>47</v>
      </c>
      <c r="AG24" s="2">
        <v>18</v>
      </c>
      <c r="AH24" s="2">
        <v>6</v>
      </c>
      <c r="AI24" s="2">
        <v>3</v>
      </c>
      <c r="AJ24" s="2">
        <v>13</v>
      </c>
      <c r="AK24" s="2">
        <v>7</v>
      </c>
      <c r="AL24" s="2">
        <v>15</v>
      </c>
      <c r="AM24" s="2">
        <f>SUM(AN24:AP24)</f>
        <v>68</v>
      </c>
      <c r="AN24" s="2">
        <v>43</v>
      </c>
      <c r="AO24" s="2">
        <v>5</v>
      </c>
      <c r="AP24" s="2">
        <v>20</v>
      </c>
      <c r="AQ24" s="2">
        <f>SUM(AR24:AV24)</f>
        <v>146</v>
      </c>
      <c r="AR24" s="2">
        <v>42</v>
      </c>
      <c r="AS24" s="2">
        <v>37</v>
      </c>
      <c r="AT24" s="2">
        <v>24</v>
      </c>
      <c r="AU24" s="2">
        <v>33</v>
      </c>
      <c r="AV24" s="2">
        <v>10</v>
      </c>
      <c r="AW24" s="2">
        <f>SUM(AX24:AZ24)</f>
        <v>172</v>
      </c>
      <c r="AX24" s="2">
        <v>144</v>
      </c>
      <c r="AY24" s="2">
        <v>12</v>
      </c>
      <c r="AZ24" s="2">
        <v>16</v>
      </c>
      <c r="BA24" s="2">
        <f>SUM(BB24:BE24)</f>
        <v>184</v>
      </c>
      <c r="BB24" s="2">
        <v>56</v>
      </c>
      <c r="BC24" s="2">
        <v>47</v>
      </c>
      <c r="BD24" s="2">
        <v>55</v>
      </c>
      <c r="BE24" s="2">
        <v>26</v>
      </c>
      <c r="BF24" s="2">
        <f>SUM(BG24:BK24)</f>
        <v>93</v>
      </c>
      <c r="BG24" s="2">
        <v>35</v>
      </c>
      <c r="BH24" s="2">
        <v>29</v>
      </c>
      <c r="BI24" s="2">
        <v>3</v>
      </c>
      <c r="BJ24" s="2">
        <v>19</v>
      </c>
      <c r="BK24" s="2">
        <v>7</v>
      </c>
      <c r="BL24" s="2">
        <v>103</v>
      </c>
      <c r="BM24" s="2">
        <v>103</v>
      </c>
      <c r="BN24" s="2">
        <f>SUM(BO24:BR24)</f>
        <v>214</v>
      </c>
      <c r="BO24" s="2">
        <v>63</v>
      </c>
      <c r="BP24" s="2">
        <v>25</v>
      </c>
      <c r="BQ24" s="2">
        <v>84</v>
      </c>
      <c r="BR24" s="2">
        <v>42</v>
      </c>
      <c r="BS24" s="2">
        <f>SUM(BT24:BU24)</f>
        <v>280</v>
      </c>
      <c r="BT24" s="2">
        <v>237</v>
      </c>
      <c r="BU24" s="2">
        <v>43</v>
      </c>
    </row>
    <row r="25" spans="2:73" ht="15">
      <c r="B25" s="42" t="s">
        <v>432</v>
      </c>
      <c r="C25" s="42"/>
      <c r="D25" s="42"/>
      <c r="E25" s="42"/>
      <c r="F25" s="42"/>
      <c r="G25" s="42"/>
      <c r="H25" s="42"/>
      <c r="I25" s="42"/>
      <c r="J25" s="42"/>
      <c r="K25" s="42"/>
      <c r="L25" s="42"/>
      <c r="M25" s="42"/>
      <c r="N25" s="42"/>
      <c r="O25" s="42"/>
      <c r="P25" s="42"/>
      <c r="Q25" s="42"/>
      <c r="R25" s="42"/>
      <c r="S25" s="42"/>
      <c r="T25" s="42"/>
      <c r="U25" s="42"/>
      <c r="V25" s="42"/>
      <c r="W25" s="42"/>
      <c r="X25" s="42"/>
      <c r="Y25" s="42"/>
      <c r="Z25" s="42"/>
      <c r="AA25" s="42"/>
      <c r="AB25" s="42"/>
      <c r="AC25" s="42"/>
      <c r="AD25" s="42"/>
      <c r="AE25" s="42"/>
      <c r="AF25" s="42"/>
      <c r="AG25" s="42"/>
      <c r="AH25" s="42"/>
      <c r="AI25" s="42"/>
      <c r="AJ25" s="42"/>
      <c r="AK25" s="42"/>
      <c r="AL25" s="42"/>
      <c r="AM25" s="42"/>
      <c r="AN25" s="42"/>
      <c r="AO25" s="42"/>
      <c r="AP25" s="42"/>
      <c r="AQ25" s="42"/>
      <c r="AR25" s="42"/>
      <c r="AS25" s="42"/>
      <c r="AT25" s="42"/>
      <c r="AU25" s="42"/>
      <c r="AV25" s="42"/>
      <c r="AW25" s="42"/>
      <c r="AX25" s="42"/>
      <c r="AY25" s="42"/>
      <c r="AZ25" s="42"/>
      <c r="BA25" s="42"/>
      <c r="BB25" s="42"/>
      <c r="BC25" s="42"/>
      <c r="BD25" s="42"/>
      <c r="BE25" s="42"/>
      <c r="BF25" s="42"/>
      <c r="BG25" s="42"/>
      <c r="BH25" s="42"/>
      <c r="BI25" s="42"/>
      <c r="BJ25" s="42"/>
      <c r="BK25" s="42"/>
      <c r="BL25" s="42"/>
      <c r="BM25" s="42"/>
      <c r="BN25" s="42"/>
      <c r="BO25" s="42"/>
      <c r="BP25" s="42"/>
      <c r="BQ25" s="42"/>
      <c r="BR25" s="42"/>
      <c r="BS25" s="42"/>
      <c r="BT25" s="42"/>
      <c r="BU25" s="42"/>
    </row>
    <row r="30" ht="15">
      <c r="F30" s="3"/>
    </row>
    <row r="35" ht="12" customHeight="1">
      <c r="A35" s="7" t="s">
        <v>92</v>
      </c>
    </row>
  </sheetData>
  <sheetProtection/>
  <mergeCells count="13">
    <mergeCell ref="B23:F23"/>
    <mergeCell ref="B24:F24"/>
    <mergeCell ref="B10:BU10"/>
    <mergeCell ref="B11:F12"/>
    <mergeCell ref="G11:BU11"/>
    <mergeCell ref="B14:F14"/>
    <mergeCell ref="B15:F15"/>
    <mergeCell ref="B17:F17"/>
    <mergeCell ref="B25:BU25"/>
    <mergeCell ref="B18:F18"/>
    <mergeCell ref="B19:F19"/>
    <mergeCell ref="B21:F21"/>
    <mergeCell ref="B22:F22"/>
  </mergeCells>
  <printOptions/>
  <pageMargins left="0.7" right="0.7" top="0.75" bottom="0.75" header="0.3" footer="0.3"/>
  <pageSetup horizontalDpi="600" verticalDpi="600" orientation="portrait" r:id="rId1"/>
  <ignoredErrors>
    <ignoredError sqref="AM14:AM17 AQ17 AW14:AW17 BA14:BA17 BF14:BF21 BL14:BN17 BS14:BS17" formula="1"/>
    <ignoredError sqref="BF22:BF24" formula="1" formulaRange="1"/>
  </ignoredErrors>
</worksheet>
</file>

<file path=xl/worksheets/sheet9.xml><?xml version="1.0" encoding="utf-8"?>
<worksheet xmlns="http://schemas.openxmlformats.org/spreadsheetml/2006/main" xmlns:r="http://schemas.openxmlformats.org/officeDocument/2006/relationships">
  <dimension ref="A10:AN35"/>
  <sheetViews>
    <sheetView showGridLines="0" zoomScalePageLayoutView="0" workbookViewId="0" topLeftCell="A1">
      <selection activeCell="B25" sqref="B25:AN25"/>
    </sheetView>
  </sheetViews>
  <sheetFormatPr defaultColWidth="11.421875" defaultRowHeight="15"/>
  <cols>
    <col min="6" max="6" width="6.00390625" style="0" customWidth="1"/>
    <col min="7" max="11" width="10.7109375" style="0" customWidth="1"/>
    <col min="12" max="18" width="10.00390625" style="0" customWidth="1"/>
  </cols>
  <sheetData>
    <row r="10" spans="2:40" ht="21" customHeight="1">
      <c r="B10" s="49" t="s">
        <v>440</v>
      </c>
      <c r="C10" s="49"/>
      <c r="D10" s="49"/>
      <c r="E10" s="49"/>
      <c r="F10" s="49"/>
      <c r="G10" s="49"/>
      <c r="H10" s="49"/>
      <c r="I10" s="49"/>
      <c r="J10" s="49"/>
      <c r="K10" s="49"/>
      <c r="L10" s="49"/>
      <c r="M10" s="49"/>
      <c r="N10" s="49"/>
      <c r="O10" s="49"/>
      <c r="P10" s="49"/>
      <c r="Q10" s="49"/>
      <c r="R10" s="49"/>
      <c r="S10" s="49"/>
      <c r="T10" s="49"/>
      <c r="U10" s="49"/>
      <c r="V10" s="49"/>
      <c r="W10" s="49"/>
      <c r="X10" s="49"/>
      <c r="Y10" s="49"/>
      <c r="Z10" s="49"/>
      <c r="AA10" s="49"/>
      <c r="AB10" s="49"/>
      <c r="AC10" s="49"/>
      <c r="AD10" s="49"/>
      <c r="AE10" s="49"/>
      <c r="AF10" s="49"/>
      <c r="AG10" s="49"/>
      <c r="AH10" s="49"/>
      <c r="AI10" s="49"/>
      <c r="AJ10" s="49"/>
      <c r="AK10" s="49"/>
      <c r="AL10" s="49"/>
      <c r="AM10" s="49"/>
      <c r="AN10" s="49"/>
    </row>
    <row r="11" spans="2:40" ht="18.75" customHeight="1">
      <c r="B11" s="37" t="s">
        <v>0</v>
      </c>
      <c r="C11" s="37"/>
      <c r="D11" s="37"/>
      <c r="E11" s="37"/>
      <c r="F11" s="37"/>
      <c r="G11" s="41" t="s">
        <v>430</v>
      </c>
      <c r="H11" s="41"/>
      <c r="I11" s="41"/>
      <c r="J11" s="41"/>
      <c r="K11" s="41"/>
      <c r="L11" s="41"/>
      <c r="M11" s="41"/>
      <c r="N11" s="41"/>
      <c r="O11" s="41"/>
      <c r="P11" s="41"/>
      <c r="Q11" s="41"/>
      <c r="R11" s="41"/>
      <c r="S11" s="41"/>
      <c r="T11" s="41"/>
      <c r="U11" s="41"/>
      <c r="V11" s="41"/>
      <c r="W11" s="41"/>
      <c r="X11" s="41"/>
      <c r="Y11" s="41"/>
      <c r="Z11" s="41"/>
      <c r="AA11" s="41"/>
      <c r="AB11" s="41"/>
      <c r="AC11" s="41"/>
      <c r="AD11" s="41"/>
      <c r="AE11" s="41"/>
      <c r="AF11" s="41"/>
      <c r="AG11" s="41"/>
      <c r="AH11" s="41"/>
      <c r="AI11" s="41"/>
      <c r="AJ11" s="41"/>
      <c r="AK11" s="41"/>
      <c r="AL11" s="41"/>
      <c r="AM11" s="41"/>
      <c r="AN11" s="41"/>
    </row>
    <row r="12" spans="2:40" ht="24">
      <c r="B12" s="38"/>
      <c r="C12" s="38"/>
      <c r="D12" s="38"/>
      <c r="E12" s="38"/>
      <c r="F12" s="38"/>
      <c r="G12" s="23" t="s">
        <v>77</v>
      </c>
      <c r="H12" s="16" t="s">
        <v>77</v>
      </c>
      <c r="I12" s="16" t="s">
        <v>409</v>
      </c>
      <c r="J12" s="16" t="s">
        <v>410</v>
      </c>
      <c r="K12" s="16" t="s">
        <v>411</v>
      </c>
      <c r="L12" s="23" t="s">
        <v>78</v>
      </c>
      <c r="M12" s="16" t="s">
        <v>412</v>
      </c>
      <c r="N12" s="16" t="s">
        <v>40</v>
      </c>
      <c r="O12" s="16" t="s">
        <v>413</v>
      </c>
      <c r="P12" s="16" t="s">
        <v>414</v>
      </c>
      <c r="Q12" s="16" t="s">
        <v>415</v>
      </c>
      <c r="R12" s="16" t="s">
        <v>345</v>
      </c>
      <c r="S12" s="23" t="s">
        <v>79</v>
      </c>
      <c r="T12" s="16" t="s">
        <v>79</v>
      </c>
      <c r="U12" s="16" t="s">
        <v>416</v>
      </c>
      <c r="V12" s="16" t="s">
        <v>417</v>
      </c>
      <c r="W12" s="16" t="s">
        <v>418</v>
      </c>
      <c r="X12" s="16" t="s">
        <v>419</v>
      </c>
      <c r="Y12" s="16" t="s">
        <v>420</v>
      </c>
      <c r="Z12" s="23" t="s">
        <v>80</v>
      </c>
      <c r="AA12" s="16" t="s">
        <v>421</v>
      </c>
      <c r="AB12" s="16" t="s">
        <v>422</v>
      </c>
      <c r="AC12" s="16" t="s">
        <v>423</v>
      </c>
      <c r="AD12" s="16" t="s">
        <v>424</v>
      </c>
      <c r="AE12" s="23" t="s">
        <v>81</v>
      </c>
      <c r="AF12" s="16" t="s">
        <v>81</v>
      </c>
      <c r="AG12" s="16" t="s">
        <v>425</v>
      </c>
      <c r="AH12" s="16" t="s">
        <v>426</v>
      </c>
      <c r="AI12" s="23" t="s">
        <v>82</v>
      </c>
      <c r="AJ12" s="16" t="s">
        <v>82</v>
      </c>
      <c r="AK12" s="16" t="s">
        <v>168</v>
      </c>
      <c r="AL12" s="16" t="s">
        <v>427</v>
      </c>
      <c r="AM12" s="16" t="s">
        <v>428</v>
      </c>
      <c r="AN12" s="16" t="s">
        <v>429</v>
      </c>
    </row>
    <row r="13" spans="2:37" ht="15">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row>
    <row r="14" spans="2:40" ht="15">
      <c r="B14" s="32" t="s">
        <v>83</v>
      </c>
      <c r="C14" s="33"/>
      <c r="D14" s="33"/>
      <c r="E14" s="33"/>
      <c r="F14" s="33"/>
      <c r="G14" s="2">
        <f>SUM(H14:K14)</f>
        <v>5166</v>
      </c>
      <c r="H14" s="2">
        <f aca="true" t="shared" si="0" ref="H14:AN14">+H17+H21</f>
        <v>2719</v>
      </c>
      <c r="I14" s="2">
        <f t="shared" si="0"/>
        <v>1464</v>
      </c>
      <c r="J14" s="2">
        <f t="shared" si="0"/>
        <v>417</v>
      </c>
      <c r="K14" s="2">
        <f t="shared" si="0"/>
        <v>566</v>
      </c>
      <c r="L14" s="2">
        <f>SUM(M14:R14)</f>
        <v>6831</v>
      </c>
      <c r="M14" s="2">
        <f t="shared" si="0"/>
        <v>1176</v>
      </c>
      <c r="N14" s="2">
        <f t="shared" si="0"/>
        <v>430</v>
      </c>
      <c r="O14" s="2">
        <f t="shared" si="0"/>
        <v>1723</v>
      </c>
      <c r="P14" s="2">
        <f t="shared" si="0"/>
        <v>1264</v>
      </c>
      <c r="Q14" s="2">
        <f t="shared" si="0"/>
        <v>1895</v>
      </c>
      <c r="R14" s="2">
        <f t="shared" si="0"/>
        <v>343</v>
      </c>
      <c r="S14" s="2">
        <f>SUM(T14:Y14)</f>
        <v>3287</v>
      </c>
      <c r="T14" s="2">
        <f t="shared" si="0"/>
        <v>1875</v>
      </c>
      <c r="U14" s="2">
        <f t="shared" si="0"/>
        <v>514</v>
      </c>
      <c r="V14" s="2">
        <f t="shared" si="0"/>
        <v>140</v>
      </c>
      <c r="W14" s="2">
        <f t="shared" si="0"/>
        <v>126</v>
      </c>
      <c r="X14" s="2">
        <f t="shared" si="0"/>
        <v>383</v>
      </c>
      <c r="Y14" s="2">
        <f t="shared" si="0"/>
        <v>249</v>
      </c>
      <c r="Z14" s="2">
        <f>SUM(AA14:AD14)</f>
        <v>2243</v>
      </c>
      <c r="AA14" s="2">
        <f t="shared" si="0"/>
        <v>467</v>
      </c>
      <c r="AB14" s="2">
        <f t="shared" si="0"/>
        <v>783</v>
      </c>
      <c r="AC14" s="2">
        <f t="shared" si="0"/>
        <v>540</v>
      </c>
      <c r="AD14" s="2">
        <f t="shared" si="0"/>
        <v>453</v>
      </c>
      <c r="AE14" s="2">
        <f>SUM(AF14:AH14)</f>
        <v>2834</v>
      </c>
      <c r="AF14" s="2">
        <f t="shared" si="0"/>
        <v>657</v>
      </c>
      <c r="AG14" s="2">
        <f t="shared" si="0"/>
        <v>1207</v>
      </c>
      <c r="AH14" s="2">
        <f t="shared" si="0"/>
        <v>970</v>
      </c>
      <c r="AI14" s="2">
        <f>SUM(AJ14:AN14)</f>
        <v>2099</v>
      </c>
      <c r="AJ14" s="2">
        <f t="shared" si="0"/>
        <v>740</v>
      </c>
      <c r="AK14" s="2">
        <f t="shared" si="0"/>
        <v>66</v>
      </c>
      <c r="AL14" s="2">
        <f t="shared" si="0"/>
        <v>387</v>
      </c>
      <c r="AM14" s="2">
        <f t="shared" si="0"/>
        <v>559</v>
      </c>
      <c r="AN14" s="2">
        <f t="shared" si="0"/>
        <v>347</v>
      </c>
    </row>
    <row r="15" spans="2:40" ht="15">
      <c r="B15" s="32" t="s">
        <v>84</v>
      </c>
      <c r="C15" s="33"/>
      <c r="D15" s="33"/>
      <c r="E15" s="33"/>
      <c r="F15" s="33"/>
      <c r="G15" s="4">
        <f aca="true" t="shared" si="1" ref="G15:AD15">+G14/G19</f>
        <v>0.19098672779030648</v>
      </c>
      <c r="H15" s="4">
        <f t="shared" si="1"/>
        <v>0.14902713072074542</v>
      </c>
      <c r="I15" s="4">
        <f t="shared" si="1"/>
        <v>0.31965065502183404</v>
      </c>
      <c r="J15" s="4">
        <f t="shared" si="1"/>
        <v>0.19341372912801486</v>
      </c>
      <c r="K15" s="4">
        <f t="shared" si="1"/>
        <v>0.2736943907156673</v>
      </c>
      <c r="L15" s="4">
        <f t="shared" si="1"/>
        <v>0.1851871933201399</v>
      </c>
      <c r="M15" s="4">
        <f t="shared" si="1"/>
        <v>0.10732864835265127</v>
      </c>
      <c r="N15" s="4">
        <f t="shared" si="1"/>
        <v>0.1393841166936791</v>
      </c>
      <c r="O15" s="4">
        <f t="shared" si="1"/>
        <v>0.24470955830137764</v>
      </c>
      <c r="P15" s="4">
        <f t="shared" si="1"/>
        <v>0.2734746862829944</v>
      </c>
      <c r="Q15" s="4">
        <f t="shared" si="1"/>
        <v>0.1909704726393228</v>
      </c>
      <c r="R15" s="4">
        <f t="shared" si="1"/>
        <v>0.27243844320889593</v>
      </c>
      <c r="S15" s="4">
        <f t="shared" si="1"/>
        <v>0.19853829427397923</v>
      </c>
      <c r="T15" s="4">
        <f t="shared" si="1"/>
        <v>0.2015478877781361</v>
      </c>
      <c r="U15" s="4">
        <f t="shared" si="1"/>
        <v>0.21248449772633318</v>
      </c>
      <c r="V15" s="4">
        <f t="shared" si="1"/>
        <v>0.21806853582554517</v>
      </c>
      <c r="W15" s="4">
        <f t="shared" si="1"/>
        <v>0.16449086161879894</v>
      </c>
      <c r="X15" s="4">
        <f t="shared" si="1"/>
        <v>0.21910755148741418</v>
      </c>
      <c r="Y15" s="4">
        <f t="shared" si="1"/>
        <v>0.14839094159713945</v>
      </c>
      <c r="Z15" s="4">
        <f t="shared" si="1"/>
        <v>0.27257260906550007</v>
      </c>
      <c r="AA15" s="4">
        <f t="shared" si="1"/>
        <v>0.2335</v>
      </c>
      <c r="AB15" s="4">
        <f t="shared" si="1"/>
        <v>0.3530207394048693</v>
      </c>
      <c r="AC15" s="4">
        <f t="shared" si="1"/>
        <v>0.2102803738317757</v>
      </c>
      <c r="AD15" s="4">
        <f t="shared" si="1"/>
        <v>0.31392931392931395</v>
      </c>
      <c r="AE15" s="4">
        <f aca="true" t="shared" si="2" ref="AE15:AN15">+AE14/AE19</f>
        <v>0.26548009367681497</v>
      </c>
      <c r="AF15" s="4">
        <f t="shared" si="2"/>
        <v>0.26009501187648454</v>
      </c>
      <c r="AG15" s="4">
        <f t="shared" si="2"/>
        <v>0.2551257662227859</v>
      </c>
      <c r="AH15" s="4">
        <f t="shared" si="2"/>
        <v>0.28379169104739616</v>
      </c>
      <c r="AI15" s="4">
        <f t="shared" si="2"/>
        <v>0.17421978751660028</v>
      </c>
      <c r="AJ15" s="4">
        <f t="shared" si="2"/>
        <v>0.13620467513344378</v>
      </c>
      <c r="AK15" s="4">
        <f t="shared" si="2"/>
        <v>0.14864864864864866</v>
      </c>
      <c r="AL15" s="4">
        <f t="shared" si="2"/>
        <v>0.20010341261633918</v>
      </c>
      <c r="AM15" s="4">
        <f t="shared" si="2"/>
        <v>0.22191345772131799</v>
      </c>
      <c r="AN15" s="4">
        <f t="shared" si="2"/>
        <v>0.2019790454016298</v>
      </c>
    </row>
    <row r="16" spans="2:37" ht="15">
      <c r="B16" s="1"/>
      <c r="C16" s="1"/>
      <c r="D16" s="1"/>
      <c r="E16" s="1"/>
      <c r="F16" s="1"/>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row>
    <row r="17" spans="2:40" ht="15">
      <c r="B17" s="32" t="s">
        <v>85</v>
      </c>
      <c r="C17" s="33"/>
      <c r="D17" s="33"/>
      <c r="E17" s="33"/>
      <c r="F17" s="33"/>
      <c r="G17" s="2">
        <f>SUM(H17:K17)</f>
        <v>383</v>
      </c>
      <c r="H17" s="2">
        <f aca="true" t="shared" si="3" ref="H17:AJ17">+H19-H18</f>
        <v>184</v>
      </c>
      <c r="I17" s="2">
        <f t="shared" si="3"/>
        <v>124</v>
      </c>
      <c r="J17" s="2">
        <f t="shared" si="3"/>
        <v>17</v>
      </c>
      <c r="K17" s="2">
        <f t="shared" si="3"/>
        <v>58</v>
      </c>
      <c r="L17" s="2">
        <f>SUM(M17:R17)</f>
        <v>649</v>
      </c>
      <c r="M17" s="2">
        <f t="shared" si="3"/>
        <v>170</v>
      </c>
      <c r="N17" s="2">
        <f t="shared" si="3"/>
        <v>46</v>
      </c>
      <c r="O17" s="2">
        <f t="shared" si="3"/>
        <v>116</v>
      </c>
      <c r="P17" s="2">
        <f t="shared" si="3"/>
        <v>98</v>
      </c>
      <c r="Q17" s="2">
        <f t="shared" si="3"/>
        <v>165</v>
      </c>
      <c r="R17" s="2">
        <f t="shared" si="3"/>
        <v>54</v>
      </c>
      <c r="S17" s="2">
        <f>SUM(T17:Y17)</f>
        <v>350</v>
      </c>
      <c r="T17" s="2">
        <f t="shared" si="3"/>
        <v>225</v>
      </c>
      <c r="U17" s="2">
        <f t="shared" si="3"/>
        <v>43</v>
      </c>
      <c r="V17" s="2">
        <f t="shared" si="3"/>
        <v>5</v>
      </c>
      <c r="W17" s="2">
        <f t="shared" si="3"/>
        <v>10</v>
      </c>
      <c r="X17" s="2">
        <f t="shared" si="3"/>
        <v>32</v>
      </c>
      <c r="Y17" s="2">
        <f t="shared" si="3"/>
        <v>35</v>
      </c>
      <c r="Z17" s="2">
        <f>SUM(AA17:AD17)</f>
        <v>230</v>
      </c>
      <c r="AA17" s="2">
        <f t="shared" si="3"/>
        <v>43</v>
      </c>
      <c r="AB17" s="2">
        <f t="shared" si="3"/>
        <v>119</v>
      </c>
      <c r="AC17" s="2">
        <f t="shared" si="3"/>
        <v>30</v>
      </c>
      <c r="AD17" s="2">
        <f t="shared" si="3"/>
        <v>38</v>
      </c>
      <c r="AE17" s="2">
        <f>SUM(AF17:AH17)</f>
        <v>265</v>
      </c>
      <c r="AF17" s="2">
        <f t="shared" si="3"/>
        <v>73</v>
      </c>
      <c r="AG17" s="2">
        <f t="shared" si="3"/>
        <v>85</v>
      </c>
      <c r="AH17" s="2">
        <f t="shared" si="3"/>
        <v>107</v>
      </c>
      <c r="AI17" s="2">
        <f>SUM(AJ17:AN17)</f>
        <v>251</v>
      </c>
      <c r="AJ17" s="2">
        <f t="shared" si="3"/>
        <v>98</v>
      </c>
      <c r="AK17" s="2">
        <f>+AK19-AK18</f>
        <v>7</v>
      </c>
      <c r="AL17" s="2">
        <f>+AL19-AL18</f>
        <v>28</v>
      </c>
      <c r="AM17" s="2">
        <f>+AM19-AM18</f>
        <v>71</v>
      </c>
      <c r="AN17" s="2">
        <f>+AN19-AN18</f>
        <v>47</v>
      </c>
    </row>
    <row r="18" spans="2:40" ht="15">
      <c r="B18" s="32" t="s">
        <v>86</v>
      </c>
      <c r="C18" s="33"/>
      <c r="D18" s="33"/>
      <c r="E18" s="33"/>
      <c r="F18" s="33"/>
      <c r="G18" s="2">
        <f>SUM(H18:K18)</f>
        <v>26666</v>
      </c>
      <c r="H18" s="2">
        <v>18061</v>
      </c>
      <c r="I18" s="2">
        <v>4456</v>
      </c>
      <c r="J18" s="2">
        <v>2139</v>
      </c>
      <c r="K18" s="2">
        <v>2010</v>
      </c>
      <c r="L18" s="2">
        <f>SUM(M18:R18)</f>
        <v>36238</v>
      </c>
      <c r="M18" s="2">
        <v>10787</v>
      </c>
      <c r="N18" s="2">
        <v>3039</v>
      </c>
      <c r="O18" s="2">
        <v>6925</v>
      </c>
      <c r="P18" s="2">
        <v>4524</v>
      </c>
      <c r="Q18" s="2">
        <v>9758</v>
      </c>
      <c r="R18" s="2">
        <v>1205</v>
      </c>
      <c r="S18" s="2">
        <f>SUM(T18:Y18)</f>
        <v>16206</v>
      </c>
      <c r="T18" s="2">
        <v>9078</v>
      </c>
      <c r="U18" s="2">
        <v>2376</v>
      </c>
      <c r="V18" s="2">
        <v>637</v>
      </c>
      <c r="W18" s="2">
        <v>756</v>
      </c>
      <c r="X18" s="2">
        <v>1716</v>
      </c>
      <c r="Y18" s="2">
        <v>1643</v>
      </c>
      <c r="Z18" s="2">
        <f>SUM(AA18:AD18)</f>
        <v>7999</v>
      </c>
      <c r="AA18" s="2">
        <v>1957</v>
      </c>
      <c r="AB18" s="2">
        <v>2099</v>
      </c>
      <c r="AC18" s="2">
        <v>2538</v>
      </c>
      <c r="AD18" s="2">
        <v>1405</v>
      </c>
      <c r="AE18" s="2">
        <f>SUM(AF18:AH18)</f>
        <v>10410</v>
      </c>
      <c r="AF18" s="2">
        <v>2453</v>
      </c>
      <c r="AG18" s="2">
        <v>4646</v>
      </c>
      <c r="AH18" s="2">
        <v>3311</v>
      </c>
      <c r="AI18" s="2">
        <f>SUM(AJ18:AN18)</f>
        <v>11797</v>
      </c>
      <c r="AJ18" s="2">
        <v>5335</v>
      </c>
      <c r="AK18" s="2">
        <v>437</v>
      </c>
      <c r="AL18" s="2">
        <v>1906</v>
      </c>
      <c r="AM18" s="2">
        <v>2448</v>
      </c>
      <c r="AN18" s="2">
        <v>1671</v>
      </c>
    </row>
    <row r="19" spans="2:40" ht="15">
      <c r="B19" s="35" t="s">
        <v>87</v>
      </c>
      <c r="C19" s="36"/>
      <c r="D19" s="36"/>
      <c r="E19" s="36"/>
      <c r="F19" s="36"/>
      <c r="G19" s="2">
        <f>+H19+I19+J19+K19</f>
        <v>27049</v>
      </c>
      <c r="H19" s="2">
        <v>18245</v>
      </c>
      <c r="I19" s="2">
        <v>4580</v>
      </c>
      <c r="J19" s="2">
        <v>2156</v>
      </c>
      <c r="K19" s="2">
        <v>2068</v>
      </c>
      <c r="L19" s="2">
        <f>+M19+N19+O19+P19+Q19+R19</f>
        <v>36887</v>
      </c>
      <c r="M19" s="2">
        <v>10957</v>
      </c>
      <c r="N19" s="2">
        <v>3085</v>
      </c>
      <c r="O19" s="2">
        <v>7041</v>
      </c>
      <c r="P19" s="2">
        <v>4622</v>
      </c>
      <c r="Q19" s="2">
        <v>9923</v>
      </c>
      <c r="R19" s="2">
        <v>1259</v>
      </c>
      <c r="S19" s="2">
        <f>+T19+U19+V19+W19+X19+Y19</f>
        <v>16556</v>
      </c>
      <c r="T19" s="2">
        <v>9303</v>
      </c>
      <c r="U19" s="2">
        <v>2419</v>
      </c>
      <c r="V19" s="2">
        <v>642</v>
      </c>
      <c r="W19" s="2">
        <v>766</v>
      </c>
      <c r="X19" s="2">
        <v>1748</v>
      </c>
      <c r="Y19" s="2">
        <v>1678</v>
      </c>
      <c r="Z19" s="2">
        <f>+AA19+AB19+AC19+AD19</f>
        <v>8229</v>
      </c>
      <c r="AA19" s="2">
        <v>2000</v>
      </c>
      <c r="AB19" s="2">
        <v>2218</v>
      </c>
      <c r="AC19" s="2">
        <v>2568</v>
      </c>
      <c r="AD19" s="2">
        <v>1443</v>
      </c>
      <c r="AE19" s="2">
        <f>+AF19+AG19+AH19</f>
        <v>10675</v>
      </c>
      <c r="AF19" s="2">
        <v>2526</v>
      </c>
      <c r="AG19" s="2">
        <v>4731</v>
      </c>
      <c r="AH19" s="2">
        <v>3418</v>
      </c>
      <c r="AI19" s="2">
        <f>+AJ19+AK19+AL19+AM19+AN19</f>
        <v>12048</v>
      </c>
      <c r="AJ19" s="2">
        <v>5433</v>
      </c>
      <c r="AK19" s="2">
        <v>444</v>
      </c>
      <c r="AL19" s="2">
        <v>1934</v>
      </c>
      <c r="AM19" s="2">
        <v>2519</v>
      </c>
      <c r="AN19" s="2">
        <v>1718</v>
      </c>
    </row>
    <row r="20" spans="2:37" ht="15">
      <c r="B20" s="1"/>
      <c r="C20" s="1"/>
      <c r="D20" s="1"/>
      <c r="E20" s="1"/>
      <c r="F20" s="1"/>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row>
    <row r="21" spans="2:40" ht="15">
      <c r="B21" s="32" t="s">
        <v>88</v>
      </c>
      <c r="C21" s="33"/>
      <c r="D21" s="33"/>
      <c r="E21" s="33"/>
      <c r="F21" s="33"/>
      <c r="G21" s="2">
        <f aca="true" t="shared" si="4" ref="G21:AN21">+G22+G23+G24</f>
        <v>4783</v>
      </c>
      <c r="H21" s="2">
        <f t="shared" si="4"/>
        <v>2535</v>
      </c>
      <c r="I21" s="2">
        <f t="shared" si="4"/>
        <v>1340</v>
      </c>
      <c r="J21" s="2">
        <f t="shared" si="4"/>
        <v>400</v>
      </c>
      <c r="K21" s="2">
        <f t="shared" si="4"/>
        <v>508</v>
      </c>
      <c r="L21" s="2">
        <f t="shared" si="4"/>
        <v>6182</v>
      </c>
      <c r="M21" s="2">
        <f t="shared" si="4"/>
        <v>1006</v>
      </c>
      <c r="N21" s="2">
        <f t="shared" si="4"/>
        <v>384</v>
      </c>
      <c r="O21" s="2">
        <f t="shared" si="4"/>
        <v>1607</v>
      </c>
      <c r="P21" s="2">
        <f t="shared" si="4"/>
        <v>1166</v>
      </c>
      <c r="Q21" s="2">
        <f t="shared" si="4"/>
        <v>1730</v>
      </c>
      <c r="R21" s="2">
        <f t="shared" si="4"/>
        <v>289</v>
      </c>
      <c r="S21" s="2">
        <f t="shared" si="4"/>
        <v>2937</v>
      </c>
      <c r="T21" s="2">
        <f t="shared" si="4"/>
        <v>1650</v>
      </c>
      <c r="U21" s="2">
        <f t="shared" si="4"/>
        <v>471</v>
      </c>
      <c r="V21" s="2">
        <f t="shared" si="4"/>
        <v>135</v>
      </c>
      <c r="W21" s="2">
        <f t="shared" si="4"/>
        <v>116</v>
      </c>
      <c r="X21" s="2">
        <f t="shared" si="4"/>
        <v>351</v>
      </c>
      <c r="Y21" s="2">
        <f t="shared" si="4"/>
        <v>214</v>
      </c>
      <c r="Z21" s="2">
        <f t="shared" si="4"/>
        <v>2013</v>
      </c>
      <c r="AA21" s="2">
        <f t="shared" si="4"/>
        <v>424</v>
      </c>
      <c r="AB21" s="2">
        <f t="shared" si="4"/>
        <v>664</v>
      </c>
      <c r="AC21" s="2">
        <f t="shared" si="4"/>
        <v>510</v>
      </c>
      <c r="AD21" s="2">
        <f t="shared" si="4"/>
        <v>415</v>
      </c>
      <c r="AE21" s="2">
        <f t="shared" si="4"/>
        <v>2569</v>
      </c>
      <c r="AF21" s="2">
        <f t="shared" si="4"/>
        <v>584</v>
      </c>
      <c r="AG21" s="2">
        <f t="shared" si="4"/>
        <v>1122</v>
      </c>
      <c r="AH21" s="2">
        <f t="shared" si="4"/>
        <v>863</v>
      </c>
      <c r="AI21" s="2">
        <f t="shared" si="4"/>
        <v>1848</v>
      </c>
      <c r="AJ21" s="2">
        <f t="shared" si="4"/>
        <v>642</v>
      </c>
      <c r="AK21" s="2">
        <f t="shared" si="4"/>
        <v>59</v>
      </c>
      <c r="AL21" s="2">
        <f t="shared" si="4"/>
        <v>359</v>
      </c>
      <c r="AM21" s="2">
        <f t="shared" si="4"/>
        <v>488</v>
      </c>
      <c r="AN21" s="2">
        <f t="shared" si="4"/>
        <v>300</v>
      </c>
    </row>
    <row r="22" spans="2:40" ht="15">
      <c r="B22" s="32" t="s">
        <v>89</v>
      </c>
      <c r="C22" s="33"/>
      <c r="D22" s="33"/>
      <c r="E22" s="33"/>
      <c r="F22" s="33"/>
      <c r="G22" s="2">
        <f>SUM(H22:K22)</f>
        <v>3259</v>
      </c>
      <c r="H22" s="2">
        <v>1633</v>
      </c>
      <c r="I22" s="2">
        <v>970</v>
      </c>
      <c r="J22" s="2">
        <v>270</v>
      </c>
      <c r="K22" s="2">
        <v>386</v>
      </c>
      <c r="L22" s="2">
        <f>SUM(M22:R22)</f>
        <v>4615</v>
      </c>
      <c r="M22" s="2">
        <v>633</v>
      </c>
      <c r="N22" s="2">
        <v>263</v>
      </c>
      <c r="O22" s="2">
        <v>1295</v>
      </c>
      <c r="P22" s="2">
        <v>908</v>
      </c>
      <c r="Q22" s="2">
        <v>1319</v>
      </c>
      <c r="R22" s="2">
        <v>197</v>
      </c>
      <c r="S22" s="2">
        <f>SUM(T22:Y22)</f>
        <v>2297</v>
      </c>
      <c r="T22" s="2">
        <v>1298</v>
      </c>
      <c r="U22" s="2">
        <v>360</v>
      </c>
      <c r="V22" s="2">
        <v>108</v>
      </c>
      <c r="W22" s="2">
        <v>97</v>
      </c>
      <c r="X22" s="2">
        <v>280</v>
      </c>
      <c r="Y22" s="2">
        <v>154</v>
      </c>
      <c r="Z22" s="2">
        <f>SUM(AA22:AD22)</f>
        <v>1241</v>
      </c>
      <c r="AA22" s="2">
        <v>271</v>
      </c>
      <c r="AB22" s="2">
        <v>455</v>
      </c>
      <c r="AC22" s="2">
        <v>282</v>
      </c>
      <c r="AD22" s="2">
        <v>233</v>
      </c>
      <c r="AE22" s="2">
        <f>SUM(AF22:AH22)</f>
        <v>1850</v>
      </c>
      <c r="AF22" s="2">
        <v>422</v>
      </c>
      <c r="AG22" s="2">
        <v>855</v>
      </c>
      <c r="AH22" s="2">
        <v>573</v>
      </c>
      <c r="AI22" s="2">
        <f>SUM(AJ22:AN22)</f>
        <v>1367</v>
      </c>
      <c r="AJ22" s="2">
        <v>454</v>
      </c>
      <c r="AK22" s="2">
        <v>46</v>
      </c>
      <c r="AL22" s="2">
        <v>284</v>
      </c>
      <c r="AM22" s="2">
        <v>358</v>
      </c>
      <c r="AN22" s="2">
        <v>225</v>
      </c>
    </row>
    <row r="23" spans="2:40" ht="15">
      <c r="B23" s="32" t="s">
        <v>90</v>
      </c>
      <c r="C23" s="33"/>
      <c r="D23" s="33"/>
      <c r="E23" s="33"/>
      <c r="F23" s="33"/>
      <c r="G23" s="2">
        <f>SUM(H23:K23)</f>
        <v>1003</v>
      </c>
      <c r="H23" s="2">
        <v>523</v>
      </c>
      <c r="I23" s="2">
        <v>299</v>
      </c>
      <c r="J23" s="2">
        <v>94</v>
      </c>
      <c r="K23" s="2">
        <v>87</v>
      </c>
      <c r="L23" s="2">
        <f>SUM(M23:R23)</f>
        <v>994</v>
      </c>
      <c r="M23" s="2">
        <v>192</v>
      </c>
      <c r="N23" s="2">
        <v>91</v>
      </c>
      <c r="O23" s="2">
        <v>214</v>
      </c>
      <c r="P23" s="2">
        <v>169</v>
      </c>
      <c r="Q23" s="2">
        <v>260</v>
      </c>
      <c r="R23" s="2">
        <v>68</v>
      </c>
      <c r="S23" s="2">
        <f>SUM(T23:Y23)</f>
        <v>402</v>
      </c>
      <c r="T23" s="2">
        <v>220</v>
      </c>
      <c r="U23" s="2">
        <v>76</v>
      </c>
      <c r="V23" s="2">
        <v>15</v>
      </c>
      <c r="W23" s="2">
        <v>13</v>
      </c>
      <c r="X23" s="2">
        <v>49</v>
      </c>
      <c r="Y23" s="2">
        <v>29</v>
      </c>
      <c r="Z23" s="2">
        <f>SUM(AA23:AD23)</f>
        <v>468</v>
      </c>
      <c r="AA23" s="2">
        <v>72</v>
      </c>
      <c r="AB23" s="2">
        <v>152</v>
      </c>
      <c r="AC23" s="2">
        <v>124</v>
      </c>
      <c r="AD23" s="2">
        <v>120</v>
      </c>
      <c r="AE23" s="2">
        <f>SUM(AF23:AH23)</f>
        <v>499</v>
      </c>
      <c r="AF23" s="2">
        <v>111</v>
      </c>
      <c r="AG23" s="2">
        <v>182</v>
      </c>
      <c r="AH23" s="2">
        <v>206</v>
      </c>
      <c r="AI23" s="2">
        <f>SUM(AJ23:AN23)</f>
        <v>267</v>
      </c>
      <c r="AJ23" s="2">
        <v>79</v>
      </c>
      <c r="AK23" s="2">
        <v>10</v>
      </c>
      <c r="AL23" s="2">
        <v>41</v>
      </c>
      <c r="AM23" s="2">
        <v>91</v>
      </c>
      <c r="AN23" s="2">
        <v>46</v>
      </c>
    </row>
    <row r="24" spans="2:40" ht="15">
      <c r="B24" s="32" t="s">
        <v>91</v>
      </c>
      <c r="C24" s="33"/>
      <c r="D24" s="33"/>
      <c r="E24" s="33"/>
      <c r="F24" s="33"/>
      <c r="G24" s="2">
        <f>SUM(H24:K24)</f>
        <v>521</v>
      </c>
      <c r="H24" s="2">
        <v>379</v>
      </c>
      <c r="I24" s="2">
        <v>71</v>
      </c>
      <c r="J24" s="2">
        <v>36</v>
      </c>
      <c r="K24" s="2">
        <v>35</v>
      </c>
      <c r="L24" s="2">
        <f>SUM(M24:R24)</f>
        <v>573</v>
      </c>
      <c r="M24" s="2">
        <v>181</v>
      </c>
      <c r="N24" s="2">
        <v>30</v>
      </c>
      <c r="O24" s="2">
        <v>98</v>
      </c>
      <c r="P24" s="2">
        <v>89</v>
      </c>
      <c r="Q24" s="2">
        <v>151</v>
      </c>
      <c r="R24" s="2">
        <v>24</v>
      </c>
      <c r="S24" s="2">
        <f>SUM(T24:Y24)</f>
        <v>238</v>
      </c>
      <c r="T24" s="2">
        <v>132</v>
      </c>
      <c r="U24" s="2">
        <v>35</v>
      </c>
      <c r="V24" s="2">
        <v>12</v>
      </c>
      <c r="W24" s="2">
        <v>6</v>
      </c>
      <c r="X24" s="2">
        <v>22</v>
      </c>
      <c r="Y24" s="2">
        <v>31</v>
      </c>
      <c r="Z24" s="2">
        <f>SUM(AA24:AD24)</f>
        <v>304</v>
      </c>
      <c r="AA24" s="2">
        <v>81</v>
      </c>
      <c r="AB24" s="2">
        <v>57</v>
      </c>
      <c r="AC24" s="2">
        <v>104</v>
      </c>
      <c r="AD24" s="2">
        <v>62</v>
      </c>
      <c r="AE24" s="2">
        <f>SUM(AF24:AH24)</f>
        <v>220</v>
      </c>
      <c r="AF24" s="2">
        <v>51</v>
      </c>
      <c r="AG24" s="2">
        <v>85</v>
      </c>
      <c r="AH24" s="2">
        <v>84</v>
      </c>
      <c r="AI24" s="2">
        <f>SUM(AJ24:AN24)</f>
        <v>214</v>
      </c>
      <c r="AJ24" s="2">
        <v>109</v>
      </c>
      <c r="AK24" s="2">
        <v>3</v>
      </c>
      <c r="AL24" s="2">
        <v>34</v>
      </c>
      <c r="AM24" s="2">
        <v>39</v>
      </c>
      <c r="AN24" s="2">
        <v>29</v>
      </c>
    </row>
    <row r="25" spans="2:40" ht="15">
      <c r="B25" s="42" t="s">
        <v>432</v>
      </c>
      <c r="C25" s="42"/>
      <c r="D25" s="42"/>
      <c r="E25" s="42"/>
      <c r="F25" s="42"/>
      <c r="G25" s="42"/>
      <c r="H25" s="42"/>
      <c r="I25" s="42"/>
      <c r="J25" s="42"/>
      <c r="K25" s="42"/>
      <c r="L25" s="42"/>
      <c r="M25" s="42"/>
      <c r="N25" s="42"/>
      <c r="O25" s="42"/>
      <c r="P25" s="42"/>
      <c r="Q25" s="42"/>
      <c r="R25" s="42"/>
      <c r="S25" s="42"/>
      <c r="T25" s="42"/>
      <c r="U25" s="42"/>
      <c r="V25" s="42"/>
      <c r="W25" s="42"/>
      <c r="X25" s="42"/>
      <c r="Y25" s="42"/>
      <c r="Z25" s="42"/>
      <c r="AA25" s="42"/>
      <c r="AB25" s="42"/>
      <c r="AC25" s="42"/>
      <c r="AD25" s="42"/>
      <c r="AE25" s="42"/>
      <c r="AF25" s="42"/>
      <c r="AG25" s="42"/>
      <c r="AH25" s="42"/>
      <c r="AI25" s="42"/>
      <c r="AJ25" s="42"/>
      <c r="AK25" s="42"/>
      <c r="AL25" s="42"/>
      <c r="AM25" s="42"/>
      <c r="AN25" s="42"/>
    </row>
    <row r="30" ht="15">
      <c r="F30" s="3"/>
    </row>
    <row r="35" ht="12" customHeight="1">
      <c r="A35" s="7" t="s">
        <v>92</v>
      </c>
    </row>
  </sheetData>
  <sheetProtection/>
  <mergeCells count="13">
    <mergeCell ref="B23:F23"/>
    <mergeCell ref="B24:F24"/>
    <mergeCell ref="B10:AN10"/>
    <mergeCell ref="B11:F12"/>
    <mergeCell ref="G11:AN11"/>
    <mergeCell ref="B14:F14"/>
    <mergeCell ref="B15:F15"/>
    <mergeCell ref="B17:F17"/>
    <mergeCell ref="B25:AN25"/>
    <mergeCell ref="B18:F18"/>
    <mergeCell ref="B19:F19"/>
    <mergeCell ref="B21:F21"/>
    <mergeCell ref="B22:F22"/>
  </mergeCells>
  <printOptions/>
  <pageMargins left="0.7" right="0.7" top="0.75" bottom="0.75" header="0.3" footer="0.3"/>
  <pageSetup horizontalDpi="600" verticalDpi="600" orientation="portrait" r:id="rId1"/>
  <ignoredErrors>
    <ignoredError sqref="L14:AB17 AE14:AN17" formula="1"/>
  </ignoredErrors>
</worksheet>
</file>

<file path=docProps/app.xml><?xml version="1.0" encoding="utf-8"?>
<Properties xmlns="http://schemas.openxmlformats.org/officeDocument/2006/extended-properties" xmlns:vt="http://schemas.openxmlformats.org/officeDocument/2006/docPropsVTypes">
  <Application>Developed by MetaClean (www.adarsus.com) -Trial License-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