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5 PROVEEDURA INSTITUCIONAL\PRESUPUESTO 2025\PLAN DE COMPRAS\"/>
    </mc:Choice>
  </mc:AlternateContent>
  <xr:revisionPtr revIDLastSave="0" documentId="13_ncr:1_{AD05DEC2-8A44-431E-B459-C6F8BCF0F584}" xr6:coauthVersionLast="47" xr6:coauthVersionMax="47" xr10:uidLastSave="{00000000-0000-0000-0000-000000000000}"/>
  <bookViews>
    <workbookView xWindow="-120" yWindow="-120" windowWidth="29040" windowHeight="15720" xr2:uid="{552AD63A-59A4-444B-B4F5-75FF38DC6E7A}"/>
  </bookViews>
  <sheets>
    <sheet name="Gestor 2025" sheetId="9" r:id="rId1"/>
  </sheets>
  <definedNames>
    <definedName name="_xlnm._FilterDatabase" localSheetId="0" hidden="1">'Gestor 2025'!$A$3:$J$69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9" l="1"/>
  <c r="E69" i="9"/>
  <c r="E63" i="9"/>
  <c r="E56" i="9"/>
  <c r="E67" i="9"/>
  <c r="E18" i="9"/>
  <c r="E14" i="9"/>
  <c r="E13" i="9"/>
  <c r="E7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Enrique Fonseca Ramirez</author>
  </authors>
  <commentList>
    <comment ref="B35" authorId="0" shapeId="0" xr:uid="{CFF2E126-98FC-499B-AECD-112C11A3FFE9}">
      <text>
        <r>
          <rPr>
            <b/>
            <sz val="9"/>
            <color indexed="81"/>
            <rFont val="Tahoma"/>
            <family val="2"/>
          </rPr>
          <t>José Enrique Fonseca Ramirez:</t>
        </r>
        <r>
          <rPr>
            <sz val="9"/>
            <color indexed="81"/>
            <rFont val="Tahoma"/>
            <family val="2"/>
          </rPr>
          <t xml:space="preserve">
ver detalle de pago efectivo y comprometido en informe 42</t>
        </r>
      </text>
    </comment>
  </commentList>
</comments>
</file>

<file path=xl/sharedStrings.xml><?xml version="1.0" encoding="utf-8"?>
<sst xmlns="http://schemas.openxmlformats.org/spreadsheetml/2006/main" count="175" uniqueCount="99">
  <si>
    <t xml:space="preserve">Subpartida </t>
  </si>
  <si>
    <t xml:space="preserve">Modificaciones Presupuestarias </t>
  </si>
  <si>
    <t xml:space="preserve">Aumentos </t>
  </si>
  <si>
    <t xml:space="preserve">Rebajas </t>
  </si>
  <si>
    <t>Unidades de Carbono</t>
  </si>
  <si>
    <t>Monto Inicial (Ley de presupuesto)</t>
  </si>
  <si>
    <t xml:space="preserve">Monto para Compra </t>
  </si>
  <si>
    <t>Alquiler de Edificio</t>
  </si>
  <si>
    <t>Información (Publicaciones en Diario Oficial La Gaceta)</t>
  </si>
  <si>
    <t>Servicio de limpieza</t>
  </si>
  <si>
    <t>Alimentos y Bebidas (Té-café -azucar )</t>
  </si>
  <si>
    <t>Útiles y Materiales de Oficina y Compúto</t>
  </si>
  <si>
    <t>10203</t>
  </si>
  <si>
    <t>Servicio de correo</t>
  </si>
  <si>
    <t>10204</t>
  </si>
  <si>
    <t>10299</t>
  </si>
  <si>
    <t>MINISTERIO DE VIVIENDA Y ASENTAMIENTOS HUMANOS</t>
  </si>
  <si>
    <t>Descripción</t>
  </si>
  <si>
    <t>10101</t>
  </si>
  <si>
    <t>Información (Artículo 2 Ley de Arrendamiento Urbano - SINART )</t>
  </si>
  <si>
    <t>Código SICOP</t>
  </si>
  <si>
    <t>80131502</t>
  </si>
  <si>
    <t>73159998</t>
  </si>
  <si>
    <t xml:space="preserve"> 81161801</t>
  </si>
  <si>
    <t>78102202</t>
  </si>
  <si>
    <t>81112101</t>
  </si>
  <si>
    <t>70121501</t>
  </si>
  <si>
    <t>Actividades de Capacitacion</t>
  </si>
  <si>
    <t>Materiales medico,hospitalario y de investigacion</t>
  </si>
  <si>
    <t>Bienes Intangibles</t>
  </si>
  <si>
    <t>Tintas, Pinturas y Diluyentes</t>
  </si>
  <si>
    <t>Materiales para el mantenimiento de las instalaciones</t>
  </si>
  <si>
    <t>Pasta para gypsum</t>
  </si>
  <si>
    <t>83111603</t>
  </si>
  <si>
    <t>Planes de Celulares</t>
  </si>
  <si>
    <t xml:space="preserve">Materiales y Productos electricos, telefónicos y de computo </t>
  </si>
  <si>
    <t xml:space="preserve">Calibracion de Basculas </t>
  </si>
  <si>
    <t>Productos de Papel, Carton E Impresos (papel fotocopiadora)</t>
  </si>
  <si>
    <t>Materiales de limpieza</t>
  </si>
  <si>
    <t xml:space="preserve">Software expediente médico pacientes </t>
  </si>
  <si>
    <t xml:space="preserve">Papel fotocopiadora </t>
  </si>
  <si>
    <t xml:space="preserve">Fumigación </t>
  </si>
  <si>
    <t>Contrato en ejecución</t>
  </si>
  <si>
    <t>Alquiler Equipo de computo (Computadoras y multifuncionales)</t>
  </si>
  <si>
    <t>Hopedaje página web</t>
  </si>
  <si>
    <t>Servicio de telecomunicaciones (ICE e INTERNET)</t>
  </si>
  <si>
    <t>Otros Servicios Básicos (Disposición final de desechos bioinfecciosos )</t>
  </si>
  <si>
    <t xml:space="preserve">GPS servicio de sistema de posicionamiento geográfico satelital </t>
  </si>
  <si>
    <t>Mantenimiento y reparación de equipo de transporte</t>
  </si>
  <si>
    <t>Productos médicos y medicnales</t>
  </si>
  <si>
    <t>Gel Lubricante, alcohol en gely alcohol de fricciones</t>
  </si>
  <si>
    <t>Gluconato de clorhexidina</t>
  </si>
  <si>
    <t xml:space="preserve">Otros Productos Químicos y Conexos </t>
  </si>
  <si>
    <t>Samblasting y otros</t>
  </si>
  <si>
    <t>Felpas, brochas y bandejas</t>
  </si>
  <si>
    <t xml:space="preserve">Herramientes e Instrumentos </t>
  </si>
  <si>
    <t xml:space="preserve">Útiles y Materiales de Oficina y Compúto </t>
  </si>
  <si>
    <t xml:space="preserve">Boligrafos, llaves mayas, y otros </t>
  </si>
  <si>
    <t xml:space="preserve">Papel fotocopiadora, Períodicos nacionales </t>
  </si>
  <si>
    <t xml:space="preserve">Equipo de Comunicación </t>
  </si>
  <si>
    <t xml:space="preserve">Equipo y moboliario de oficina </t>
  </si>
  <si>
    <t xml:space="preserve">Equipo de Computo </t>
  </si>
  <si>
    <t>Equipo de Computo</t>
  </si>
  <si>
    <t xml:space="preserve">Equipo Sanitario </t>
  </si>
  <si>
    <t xml:space="preserve">Suscripción anual MSOffice 365 contrato vigente </t>
  </si>
  <si>
    <t>Auriculares</t>
  </si>
  <si>
    <t>Central Telefónia IP</t>
  </si>
  <si>
    <t>Estaciones Coworking</t>
  </si>
  <si>
    <t>Esfignómanómetro)</t>
  </si>
  <si>
    <t>Papel camilla, gaza, vendas, etc</t>
  </si>
  <si>
    <t xml:space="preserve">Desglose pendiende de DTIC </t>
  </si>
  <si>
    <t xml:space="preserve">Contrato en ejecución </t>
  </si>
  <si>
    <t xml:space="preserve">Desinfectante, detergente, bolsas basura , jabón lava manos, jabón lavaplatos y otros </t>
  </si>
  <si>
    <t xml:space="preserve">Bombillos , cable eléctrico y otros </t>
  </si>
  <si>
    <t>Servicio o Bien a Adquirir }</t>
  </si>
  <si>
    <t>Período de compra</t>
  </si>
  <si>
    <t>Monitores (Contrato en ejecución)</t>
  </si>
  <si>
    <t xml:space="preserve">Mantenimiento y reparación equipo de comp y Sist de inf </t>
  </si>
  <si>
    <t xml:space="preserve">Contratación Planes celulares </t>
  </si>
  <si>
    <t>Accesibilidad al sitio web para personas no videntes</t>
  </si>
  <si>
    <t>Revisión Técnica</t>
  </si>
  <si>
    <t xml:space="preserve">Pago directo de Financiero </t>
  </si>
  <si>
    <t xml:space="preserve">Cuando </t>
  </si>
  <si>
    <t xml:space="preserve">Programa </t>
  </si>
  <si>
    <t xml:space="preserve">Alquiler de Edificio </t>
  </si>
  <si>
    <t>Seguros</t>
  </si>
  <si>
    <t>Equipo de Comunicación</t>
  </si>
  <si>
    <t>Pantalla Interactiva</t>
  </si>
  <si>
    <r>
      <rPr>
        <sz val="11"/>
        <color rgb="FFFF0000"/>
        <rFont val="Arial"/>
        <family val="2"/>
      </rPr>
      <t>Equipo de Computo</t>
    </r>
    <r>
      <rPr>
        <sz val="11"/>
        <color theme="1"/>
        <rFont val="Arial"/>
        <family val="2"/>
      </rPr>
      <t xml:space="preserve">  - Monitores Contrato en ejecución</t>
    </r>
  </si>
  <si>
    <t>Equipo de Comunicacion</t>
  </si>
  <si>
    <t>)</t>
  </si>
  <si>
    <t>Auriculares(diademas)</t>
  </si>
  <si>
    <t>REBAJO 11000000 PARA COMPRA DE VEHICULOS TRASLADO H002</t>
  </si>
  <si>
    <t>Se rebajo monto de 500000 y 2500000 REBAJO 7000000 PARA COMPRA DE VEHICULOS TRASLADO H002</t>
  </si>
  <si>
    <t>REBAJO 25000000 PARA COMPRA DE VEHICULOS TRASLADO H002</t>
  </si>
  <si>
    <t>REBAJO 15000000 PARA COMPRA DE VEHICULOS TRASLADO H002</t>
  </si>
  <si>
    <t>REBAJO 23000000 PARA COMPRA DE VEHICULOS TRASLADO H002</t>
  </si>
  <si>
    <t>REBAJO 32000000 PARA COMPRA DE VEHICULOS TRASLADO H002</t>
  </si>
  <si>
    <t>PLAN DE COMPRAS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</si>
</sst>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₡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3" borderId="0" xfId="0" applyFill="1" applyAlignment="1">
      <alignment vertical="center" wrapText="1"/>
    </xf>
    <xf numFmtId="43" fontId="0" fillId="0" borderId="0" xfId="2" applyFont="1" applyFill="1" applyAlignment="1">
      <alignment vertical="top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top"/>
    </xf>
    <xf numFmtId="43" fontId="0" fillId="0" borderId="1" xfId="2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164" fontId="0" fillId="0" borderId="0" xfId="0" applyNumberFormat="1" applyAlignment="1">
      <alignment vertical="top"/>
    </xf>
    <xf numFmtId="17" fontId="0" fillId="3" borderId="1" xfId="0" applyNumberFormat="1" applyFill="1" applyBorder="1" applyAlignment="1">
      <alignment horizontal="center" vertical="center" wrapText="1"/>
    </xf>
    <xf numFmtId="164" fontId="0" fillId="3" borderId="0" xfId="0" applyNumberFormat="1" applyFill="1" applyAlignment="1">
      <alignment vertical="top"/>
    </xf>
    <xf numFmtId="164" fontId="6" fillId="3" borderId="2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3" fontId="8" fillId="2" borderId="9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top" wrapText="1"/>
    </xf>
    <xf numFmtId="164" fontId="7" fillId="3" borderId="1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3" xfId="1" xr:uid="{9C556FCB-1511-45AC-A26B-C3F1DED04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Relationship Id="rId6" Target="../customXml/item1.xml" Type="http://schemas.openxmlformats.org/officeDocument/2006/relationships/customXml"/>
<Relationship Id="rId7" Target="../customXml/item2.xml" Type="http://schemas.openxmlformats.org/officeDocument/2006/relationships/customXml"/>
<Relationship Id="rId8" Target="../customXml/item3.xml" Type="http://schemas.openxmlformats.org/officeDocument/2006/relationships/customXml"/>
</Relationships>
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vmlDrawing1.vml" Type="http://schemas.openxmlformats.org/officeDocument/2006/relationships/vmlDrawing"/>
<Relationship Id="rId3" Target="../comments1.xml" Type="http://schemas.openxmlformats.org/officeDocument/2006/relationships/comments"/>
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98DA-A499-48C7-A303-07B7D89BB812}">
  <dimension ref="A1:AF70"/>
  <sheetViews>
    <sheetView tabSelected="1" zoomScaleNormal="100" workbookViewId="0">
      <pane ySplit="1" topLeftCell="A2" activePane="bottomLeft" state="frozen"/>
      <selection pane="bottomLeft" activeCell="A2" sqref="A2:J2"/>
    </sheetView>
  </sheetViews>
  <sheetFormatPr baseColWidth="10" defaultColWidth="11.5703125" defaultRowHeight="15" x14ac:dyDescent="0.25"/>
  <cols>
    <col min="1" max="1" width="14.28515625" style="2" customWidth="1"/>
    <col min="2" max="2" width="13.28515625" style="1" customWidth="1"/>
    <col min="3" max="3" width="16.85546875" style="1" customWidth="1"/>
    <col min="4" max="4" width="65.7109375" style="1" customWidth="1"/>
    <col min="5" max="5" width="19.85546875" style="32" bestFit="1" customWidth="1"/>
    <col min="6" max="6" width="14.85546875" style="1" hidden="1" customWidth="1"/>
    <col min="7" max="7" width="14.140625" style="6" hidden="1" customWidth="1"/>
    <col min="8" max="8" width="16.28515625" style="1" hidden="1" customWidth="1"/>
    <col min="9" max="9" width="48.7109375" style="7" customWidth="1"/>
    <col min="10" max="10" width="21.28515625" style="2" customWidth="1"/>
    <col min="11" max="11" width="31.42578125" style="1" customWidth="1"/>
    <col min="12" max="13" width="11.5703125" style="1"/>
    <col min="14" max="14" width="13.28515625" style="1" bestFit="1" customWidth="1"/>
    <col min="15" max="16384" width="11.5703125" style="1"/>
  </cols>
  <sheetData>
    <row r="1" spans="1:32" ht="24.75" customHeight="1" x14ac:dyDescent="0.25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32" ht="27" customHeight="1" thickBot="1" x14ac:dyDescent="0.3">
      <c r="A2" s="58" t="s">
        <v>98</v>
      </c>
      <c r="B2" s="58"/>
      <c r="C2" s="58"/>
      <c r="D2" s="58"/>
      <c r="E2" s="58"/>
      <c r="F2" s="58"/>
      <c r="G2" s="58"/>
      <c r="H2" s="58"/>
      <c r="I2" s="58"/>
      <c r="J2" s="58"/>
    </row>
    <row r="3" spans="1:32" ht="43.15" customHeight="1" thickBot="1" x14ac:dyDescent="0.3">
      <c r="A3" s="51" t="s">
        <v>83</v>
      </c>
      <c r="B3" s="53" t="s">
        <v>0</v>
      </c>
      <c r="C3" s="36" t="s">
        <v>20</v>
      </c>
      <c r="D3" s="63" t="s">
        <v>17</v>
      </c>
      <c r="E3" s="55" t="s">
        <v>5</v>
      </c>
      <c r="F3" s="61" t="s">
        <v>1</v>
      </c>
      <c r="G3" s="62"/>
      <c r="H3" s="55" t="s">
        <v>6</v>
      </c>
      <c r="I3" s="59" t="s">
        <v>74</v>
      </c>
      <c r="J3" s="59" t="s">
        <v>75</v>
      </c>
    </row>
    <row r="4" spans="1:32" x14ac:dyDescent="0.25">
      <c r="A4" s="52"/>
      <c r="B4" s="54"/>
      <c r="C4" s="38"/>
      <c r="D4" s="64"/>
      <c r="E4" s="56"/>
      <c r="F4" s="37" t="s">
        <v>2</v>
      </c>
      <c r="G4" s="39" t="s">
        <v>3</v>
      </c>
      <c r="H4" s="56"/>
      <c r="I4" s="60"/>
      <c r="J4" s="60"/>
    </row>
    <row r="5" spans="1:32" s="4" customFormat="1" ht="40.15" customHeight="1" x14ac:dyDescent="0.25">
      <c r="A5" s="8">
        <v>811</v>
      </c>
      <c r="B5" s="9" t="s">
        <v>18</v>
      </c>
      <c r="C5" s="10" t="s">
        <v>21</v>
      </c>
      <c r="D5" s="10" t="s">
        <v>84</v>
      </c>
      <c r="E5" s="11">
        <v>99999166</v>
      </c>
      <c r="F5" s="11"/>
      <c r="G5" s="11"/>
      <c r="H5" s="12"/>
      <c r="I5" s="11" t="s">
        <v>42</v>
      </c>
      <c r="J5" s="33">
        <v>38353</v>
      </c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4" customFormat="1" ht="40.15" customHeight="1" x14ac:dyDescent="0.25">
      <c r="A6" s="8">
        <v>814</v>
      </c>
      <c r="B6" s="9">
        <v>10101</v>
      </c>
      <c r="C6" s="10" t="s">
        <v>21</v>
      </c>
      <c r="D6" s="10" t="s">
        <v>7</v>
      </c>
      <c r="E6" s="11">
        <v>99999167</v>
      </c>
      <c r="F6" s="11"/>
      <c r="G6" s="11"/>
      <c r="H6" s="12"/>
      <c r="I6" s="11" t="s">
        <v>42</v>
      </c>
      <c r="J6" s="33">
        <v>38353</v>
      </c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40.15" customHeight="1" x14ac:dyDescent="0.25">
      <c r="A7" s="8">
        <v>815</v>
      </c>
      <c r="B7" s="9">
        <v>10101</v>
      </c>
      <c r="C7" s="10" t="s">
        <v>21</v>
      </c>
      <c r="D7" s="10" t="s">
        <v>7</v>
      </c>
      <c r="E7" s="11">
        <v>99999166</v>
      </c>
      <c r="F7" s="11"/>
      <c r="G7" s="11"/>
      <c r="H7" s="12"/>
      <c r="I7" s="11" t="s">
        <v>42</v>
      </c>
      <c r="J7" s="33">
        <v>38353</v>
      </c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40.15" customHeight="1" x14ac:dyDescent="0.25">
      <c r="A8" s="8">
        <v>811</v>
      </c>
      <c r="B8" s="9">
        <v>10103</v>
      </c>
      <c r="C8" s="10" t="s">
        <v>22</v>
      </c>
      <c r="D8" s="10" t="s">
        <v>43</v>
      </c>
      <c r="E8" s="11">
        <v>23680000</v>
      </c>
      <c r="F8" s="11"/>
      <c r="G8" s="11"/>
      <c r="H8" s="12"/>
      <c r="I8" s="11" t="s">
        <v>42</v>
      </c>
      <c r="J8" s="33">
        <v>38353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s="4" customFormat="1" ht="40.15" customHeight="1" x14ac:dyDescent="0.25">
      <c r="A9" s="8">
        <v>814</v>
      </c>
      <c r="B9" s="9">
        <v>10103</v>
      </c>
      <c r="C9" s="10" t="s">
        <v>22</v>
      </c>
      <c r="D9" s="10" t="s">
        <v>43</v>
      </c>
      <c r="E9" s="11">
        <v>23680000</v>
      </c>
      <c r="F9" s="11"/>
      <c r="G9" s="11"/>
      <c r="H9" s="12"/>
      <c r="I9" s="11" t="s">
        <v>42</v>
      </c>
      <c r="J9" s="33">
        <v>38353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4" customFormat="1" ht="40.15" customHeight="1" x14ac:dyDescent="0.25">
      <c r="A10" s="8">
        <v>815</v>
      </c>
      <c r="B10" s="9">
        <v>10103</v>
      </c>
      <c r="C10" s="10" t="s">
        <v>22</v>
      </c>
      <c r="D10" s="10" t="s">
        <v>43</v>
      </c>
      <c r="E10" s="11">
        <v>23680000</v>
      </c>
      <c r="F10" s="11"/>
      <c r="G10" s="11"/>
      <c r="H10" s="12"/>
      <c r="I10" s="11" t="s">
        <v>42</v>
      </c>
      <c r="J10" s="33">
        <v>38353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4" customFormat="1" ht="40.15" customHeight="1" x14ac:dyDescent="0.25">
      <c r="A11" s="8">
        <v>814</v>
      </c>
      <c r="B11" s="9">
        <v>10104</v>
      </c>
      <c r="C11" s="10" t="s">
        <v>23</v>
      </c>
      <c r="D11" s="10" t="s">
        <v>44</v>
      </c>
      <c r="E11" s="11">
        <v>3415000</v>
      </c>
      <c r="F11" s="11"/>
      <c r="G11" s="11"/>
      <c r="H11" s="12"/>
      <c r="I11" s="11" t="s">
        <v>42</v>
      </c>
      <c r="J11" s="33">
        <v>38353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s="4" customFormat="1" ht="40.15" customHeight="1" x14ac:dyDescent="0.25">
      <c r="A12" s="13">
        <v>814</v>
      </c>
      <c r="B12" s="9" t="s">
        <v>12</v>
      </c>
      <c r="C12" s="10" t="s">
        <v>24</v>
      </c>
      <c r="D12" s="10" t="s">
        <v>13</v>
      </c>
      <c r="E12" s="11">
        <v>100000</v>
      </c>
      <c r="F12" s="11"/>
      <c r="G12" s="11"/>
      <c r="H12" s="12"/>
      <c r="I12" s="11" t="s">
        <v>42</v>
      </c>
      <c r="J12" s="33">
        <v>45717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4" customFormat="1" ht="40.15" customHeight="1" x14ac:dyDescent="0.25">
      <c r="A13" s="13">
        <v>811</v>
      </c>
      <c r="B13" s="9" t="s">
        <v>14</v>
      </c>
      <c r="C13" s="10" t="s">
        <v>25</v>
      </c>
      <c r="D13" s="10" t="s">
        <v>45</v>
      </c>
      <c r="E13" s="11">
        <f>6160000-587992</f>
        <v>5572008</v>
      </c>
      <c r="F13" s="11"/>
      <c r="G13" s="11"/>
      <c r="H13" s="12"/>
      <c r="I13" s="11" t="s">
        <v>42</v>
      </c>
      <c r="J13" s="33">
        <v>38353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40.15" customHeight="1" x14ac:dyDescent="0.25">
      <c r="A14" s="13">
        <v>814</v>
      </c>
      <c r="B14" s="9" t="s">
        <v>14</v>
      </c>
      <c r="C14" s="10" t="s">
        <v>25</v>
      </c>
      <c r="D14" s="10" t="s">
        <v>45</v>
      </c>
      <c r="E14" s="11">
        <f>6160000-587992</f>
        <v>5572008</v>
      </c>
      <c r="F14" s="11"/>
      <c r="G14" s="11"/>
      <c r="H14" s="12"/>
      <c r="I14" s="11" t="s">
        <v>42</v>
      </c>
      <c r="J14" s="33">
        <v>38353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3" customFormat="1" ht="40.15" customHeight="1" x14ac:dyDescent="0.25">
      <c r="A15" s="40">
        <v>814</v>
      </c>
      <c r="B15" s="41" t="s">
        <v>14</v>
      </c>
      <c r="C15" s="42" t="s">
        <v>33</v>
      </c>
      <c r="D15" s="42" t="s">
        <v>34</v>
      </c>
      <c r="E15" s="43">
        <v>587992</v>
      </c>
      <c r="F15" s="43"/>
      <c r="G15" s="43"/>
      <c r="H15" s="44"/>
      <c r="I15" s="45" t="s">
        <v>78</v>
      </c>
      <c r="J15" s="33">
        <v>38353</v>
      </c>
    </row>
    <row r="16" spans="1:32" s="3" customFormat="1" ht="40.15" customHeight="1" x14ac:dyDescent="0.25">
      <c r="A16" s="40">
        <v>811</v>
      </c>
      <c r="B16" s="41" t="s">
        <v>14</v>
      </c>
      <c r="C16" s="42" t="s">
        <v>33</v>
      </c>
      <c r="D16" s="42" t="s">
        <v>34</v>
      </c>
      <c r="E16" s="43">
        <v>587992</v>
      </c>
      <c r="F16" s="43"/>
      <c r="G16" s="43"/>
      <c r="H16" s="44"/>
      <c r="I16" s="45" t="s">
        <v>78</v>
      </c>
      <c r="J16" s="33"/>
    </row>
    <row r="17" spans="1:32" s="3" customFormat="1" ht="40.15" customHeight="1" x14ac:dyDescent="0.25">
      <c r="A17" s="40">
        <v>815</v>
      </c>
      <c r="B17" s="41" t="s">
        <v>14</v>
      </c>
      <c r="C17" s="42" t="s">
        <v>33</v>
      </c>
      <c r="D17" s="42" t="s">
        <v>34</v>
      </c>
      <c r="E17" s="43">
        <v>587992</v>
      </c>
      <c r="F17" s="43"/>
      <c r="G17" s="43"/>
      <c r="H17" s="44"/>
      <c r="I17" s="45" t="s">
        <v>78</v>
      </c>
      <c r="J17" s="33"/>
    </row>
    <row r="18" spans="1:32" s="4" customFormat="1" ht="40.15" customHeight="1" x14ac:dyDescent="0.25">
      <c r="A18" s="13">
        <v>815</v>
      </c>
      <c r="B18" s="9" t="s">
        <v>14</v>
      </c>
      <c r="C18" s="10" t="s">
        <v>25</v>
      </c>
      <c r="D18" s="10" t="s">
        <v>45</v>
      </c>
      <c r="E18" s="11">
        <f>6160000-587992</f>
        <v>5572008</v>
      </c>
      <c r="F18" s="11"/>
      <c r="G18" s="11"/>
      <c r="H18" s="12"/>
      <c r="I18" s="11" t="s">
        <v>42</v>
      </c>
      <c r="J18" s="33">
        <v>38353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40.15" customHeight="1" x14ac:dyDescent="0.25">
      <c r="A19" s="13">
        <v>814</v>
      </c>
      <c r="B19" s="9" t="s">
        <v>15</v>
      </c>
      <c r="C19" s="10" t="s">
        <v>26</v>
      </c>
      <c r="D19" s="10" t="s">
        <v>46</v>
      </c>
      <c r="E19" s="11">
        <v>339000</v>
      </c>
      <c r="F19" s="11"/>
      <c r="G19" s="11"/>
      <c r="H19" s="12"/>
      <c r="I19" s="11" t="s">
        <v>42</v>
      </c>
      <c r="J19" s="33">
        <v>38353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40.15" customHeight="1" x14ac:dyDescent="0.25">
      <c r="A20" s="15">
        <v>814</v>
      </c>
      <c r="B20" s="16">
        <v>10301</v>
      </c>
      <c r="C20" s="17">
        <v>82101504</v>
      </c>
      <c r="D20" s="17" t="s">
        <v>19</v>
      </c>
      <c r="E20" s="11">
        <v>5500000</v>
      </c>
      <c r="F20" s="11"/>
      <c r="G20" s="11"/>
      <c r="H20" s="12"/>
      <c r="I20" s="11" t="s">
        <v>42</v>
      </c>
      <c r="J20" s="33">
        <v>38353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40.15" customHeight="1" x14ac:dyDescent="0.25">
      <c r="A21" s="15">
        <v>814</v>
      </c>
      <c r="B21" s="18">
        <v>10301</v>
      </c>
      <c r="C21" s="15">
        <v>82101504</v>
      </c>
      <c r="D21" s="15" t="s">
        <v>8</v>
      </c>
      <c r="E21" s="11">
        <v>1500000</v>
      </c>
      <c r="F21" s="11"/>
      <c r="G21" s="11"/>
      <c r="H21" s="12"/>
      <c r="I21" s="11" t="s">
        <v>42</v>
      </c>
      <c r="J21" s="33">
        <v>38353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40.15" customHeight="1" x14ac:dyDescent="0.25">
      <c r="A22" s="15">
        <v>814</v>
      </c>
      <c r="B22" s="15">
        <v>10405</v>
      </c>
      <c r="C22" s="15">
        <v>81112103</v>
      </c>
      <c r="D22" s="15" t="s">
        <v>79</v>
      </c>
      <c r="E22" s="11">
        <v>3500000</v>
      </c>
      <c r="F22" s="11"/>
      <c r="G22" s="11"/>
      <c r="H22" s="12"/>
      <c r="I22" s="15" t="s">
        <v>79</v>
      </c>
      <c r="J22" s="33">
        <v>45717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40.15" customHeight="1" x14ac:dyDescent="0.25">
      <c r="A23" s="15">
        <v>811</v>
      </c>
      <c r="B23" s="15">
        <v>10406</v>
      </c>
      <c r="C23" s="15">
        <v>76111501</v>
      </c>
      <c r="D23" s="15" t="s">
        <v>9</v>
      </c>
      <c r="E23" s="11">
        <v>6000000</v>
      </c>
      <c r="F23" s="11"/>
      <c r="G23" s="11"/>
      <c r="H23" s="12"/>
      <c r="I23" s="11" t="s">
        <v>42</v>
      </c>
      <c r="J23" s="33">
        <v>38353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40.15" customHeight="1" x14ac:dyDescent="0.25">
      <c r="A24" s="15">
        <v>814</v>
      </c>
      <c r="B24" s="15">
        <v>10406</v>
      </c>
      <c r="C24" s="15">
        <v>76111501</v>
      </c>
      <c r="D24" s="15" t="s">
        <v>9</v>
      </c>
      <c r="E24" s="11">
        <v>6000000</v>
      </c>
      <c r="F24" s="11"/>
      <c r="G24" s="11"/>
      <c r="H24" s="12"/>
      <c r="I24" s="11" t="s">
        <v>42</v>
      </c>
      <c r="J24" s="33">
        <v>38353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40.15" customHeight="1" x14ac:dyDescent="0.25">
      <c r="A25" s="15">
        <v>815</v>
      </c>
      <c r="B25" s="15">
        <v>10406</v>
      </c>
      <c r="C25" s="15">
        <v>76111501</v>
      </c>
      <c r="D25" s="15" t="s">
        <v>9</v>
      </c>
      <c r="E25" s="11">
        <v>6000000</v>
      </c>
      <c r="F25" s="11"/>
      <c r="G25" s="11"/>
      <c r="H25" s="12"/>
      <c r="I25" s="11" t="s">
        <v>42</v>
      </c>
      <c r="J25" s="33">
        <v>38353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40.15" customHeight="1" x14ac:dyDescent="0.25">
      <c r="A26" s="15">
        <v>814</v>
      </c>
      <c r="B26" s="15">
        <v>10499</v>
      </c>
      <c r="C26" s="15">
        <v>721021030</v>
      </c>
      <c r="D26" s="15" t="s">
        <v>41</v>
      </c>
      <c r="E26" s="35">
        <v>332000</v>
      </c>
      <c r="F26" s="11"/>
      <c r="G26" s="11"/>
      <c r="H26" s="12"/>
      <c r="I26" s="11" t="s">
        <v>42</v>
      </c>
      <c r="J26" s="33">
        <v>38353</v>
      </c>
      <c r="K26" s="3"/>
      <c r="L26" s="3"/>
      <c r="M26" s="3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40.15" customHeight="1" x14ac:dyDescent="0.25">
      <c r="A27" s="15">
        <v>814</v>
      </c>
      <c r="B27" s="15">
        <v>10499</v>
      </c>
      <c r="C27" s="19">
        <v>83111602</v>
      </c>
      <c r="D27" s="18" t="s">
        <v>47</v>
      </c>
      <c r="E27" s="35">
        <v>520000</v>
      </c>
      <c r="F27" s="11"/>
      <c r="G27" s="11"/>
      <c r="H27" s="12"/>
      <c r="I27" s="11" t="s">
        <v>42</v>
      </c>
      <c r="J27" s="33">
        <v>38353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40.15" customHeight="1" x14ac:dyDescent="0.25">
      <c r="A28" s="15">
        <v>814</v>
      </c>
      <c r="B28" s="18">
        <v>10499</v>
      </c>
      <c r="C28" s="18">
        <v>64111705</v>
      </c>
      <c r="D28" s="18" t="s">
        <v>4</v>
      </c>
      <c r="E28" s="35">
        <v>500000</v>
      </c>
      <c r="F28" s="11"/>
      <c r="G28" s="11"/>
      <c r="H28" s="12"/>
      <c r="I28" s="11" t="s">
        <v>42</v>
      </c>
      <c r="J28" s="33">
        <v>38353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40.15" customHeight="1" x14ac:dyDescent="0.25">
      <c r="A29" s="15">
        <v>814</v>
      </c>
      <c r="B29" s="18">
        <v>10499</v>
      </c>
      <c r="C29" s="15">
        <v>78181505</v>
      </c>
      <c r="D29" s="15" t="s">
        <v>80</v>
      </c>
      <c r="E29" s="35">
        <v>217654</v>
      </c>
      <c r="F29" s="11"/>
      <c r="G29" s="11"/>
      <c r="H29" s="12"/>
      <c r="I29" s="11" t="s">
        <v>81</v>
      </c>
      <c r="J29" s="33" t="s">
        <v>82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40.15" customHeight="1" x14ac:dyDescent="0.25">
      <c r="A30" s="15">
        <v>814</v>
      </c>
      <c r="B30" s="18">
        <v>10601</v>
      </c>
      <c r="C30" s="15">
        <v>84131503</v>
      </c>
      <c r="D30" s="15" t="s">
        <v>85</v>
      </c>
      <c r="E30" s="11">
        <v>27100000</v>
      </c>
      <c r="F30" s="11"/>
      <c r="G30" s="11"/>
      <c r="H30" s="12"/>
      <c r="I30" s="11" t="s">
        <v>42</v>
      </c>
      <c r="J30" s="33">
        <v>38353</v>
      </c>
      <c r="K30" s="3"/>
      <c r="L30" s="3"/>
      <c r="M30" s="3"/>
      <c r="N30" s="3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40.15" customHeight="1" x14ac:dyDescent="0.25">
      <c r="A31" s="15">
        <v>814</v>
      </c>
      <c r="B31" s="15">
        <v>10701</v>
      </c>
      <c r="C31" s="15">
        <v>86101898</v>
      </c>
      <c r="D31" s="15" t="s">
        <v>27</v>
      </c>
      <c r="E31" s="11">
        <v>1000000</v>
      </c>
      <c r="F31" s="11"/>
      <c r="G31" s="11"/>
      <c r="H31" s="12"/>
      <c r="I31" s="15" t="s">
        <v>27</v>
      </c>
      <c r="J31" s="33">
        <v>45717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40.15" customHeight="1" x14ac:dyDescent="0.25">
      <c r="A32" s="15">
        <v>811</v>
      </c>
      <c r="B32" s="15">
        <v>10805</v>
      </c>
      <c r="C32" s="15">
        <v>78181507</v>
      </c>
      <c r="D32" s="15" t="s">
        <v>48</v>
      </c>
      <c r="E32" s="11">
        <v>2000000</v>
      </c>
      <c r="F32" s="11"/>
      <c r="G32" s="11"/>
      <c r="H32" s="12"/>
      <c r="I32" s="11" t="s">
        <v>42</v>
      </c>
      <c r="J32" s="33">
        <v>38353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" customFormat="1" ht="40.15" customHeight="1" x14ac:dyDescent="0.25">
      <c r="A33" s="15">
        <v>814</v>
      </c>
      <c r="B33" s="15">
        <v>10805</v>
      </c>
      <c r="C33" s="15">
        <v>78181507</v>
      </c>
      <c r="D33" s="15" t="s">
        <v>48</v>
      </c>
      <c r="E33" s="11">
        <v>2000000</v>
      </c>
      <c r="F33" s="11"/>
      <c r="G33" s="11"/>
      <c r="H33" s="12"/>
      <c r="I33" s="11" t="s">
        <v>42</v>
      </c>
      <c r="J33" s="33">
        <v>38353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s="4" customFormat="1" ht="40.15" customHeight="1" x14ac:dyDescent="0.25">
      <c r="A34" s="15">
        <v>815</v>
      </c>
      <c r="B34" s="15">
        <v>10805</v>
      </c>
      <c r="C34" s="15">
        <v>78181507</v>
      </c>
      <c r="D34" s="15" t="s">
        <v>48</v>
      </c>
      <c r="E34" s="11">
        <v>2000000</v>
      </c>
      <c r="F34" s="11"/>
      <c r="G34" s="11"/>
      <c r="H34" s="12"/>
      <c r="I34" s="11" t="s">
        <v>42</v>
      </c>
      <c r="J34" s="33">
        <v>38353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4" customFormat="1" ht="40.15" customHeight="1" x14ac:dyDescent="0.25">
      <c r="A35" s="13">
        <v>814</v>
      </c>
      <c r="B35" s="16">
        <v>10808</v>
      </c>
      <c r="C35" s="17">
        <v>81111818</v>
      </c>
      <c r="D35" s="10" t="s">
        <v>77</v>
      </c>
      <c r="E35" s="11">
        <v>15829000</v>
      </c>
      <c r="F35" s="11"/>
      <c r="G35" s="11"/>
      <c r="H35" s="12"/>
      <c r="I35" s="11" t="s">
        <v>42</v>
      </c>
      <c r="J35" s="33">
        <v>38353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s="4" customFormat="1" ht="40.15" customHeight="1" x14ac:dyDescent="0.25">
      <c r="A36" s="18">
        <v>814</v>
      </c>
      <c r="B36" s="18">
        <v>10899</v>
      </c>
      <c r="C36" s="18">
        <v>81141504</v>
      </c>
      <c r="D36" s="18" t="s">
        <v>36</v>
      </c>
      <c r="E36" s="20">
        <v>200000</v>
      </c>
      <c r="F36" s="11"/>
      <c r="G36" s="11"/>
      <c r="H36" s="12"/>
      <c r="I36" s="18" t="s">
        <v>36</v>
      </c>
      <c r="J36" s="33">
        <v>45717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4" customFormat="1" ht="40.15" customHeight="1" x14ac:dyDescent="0.25">
      <c r="A37" s="18">
        <v>814</v>
      </c>
      <c r="B37" s="18">
        <v>20102</v>
      </c>
      <c r="C37" s="18">
        <v>12352104</v>
      </c>
      <c r="D37" s="18" t="s">
        <v>49</v>
      </c>
      <c r="E37" s="20">
        <v>671125</v>
      </c>
      <c r="F37" s="11"/>
      <c r="G37" s="11"/>
      <c r="H37" s="12"/>
      <c r="I37" s="11" t="s">
        <v>50</v>
      </c>
      <c r="J37" s="33">
        <v>45717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4" customFormat="1" ht="40.15" customHeight="1" x14ac:dyDescent="0.25">
      <c r="A38" s="18">
        <v>814</v>
      </c>
      <c r="B38" s="18">
        <v>20104</v>
      </c>
      <c r="C38" s="18">
        <v>12171703</v>
      </c>
      <c r="D38" s="18" t="s">
        <v>30</v>
      </c>
      <c r="E38" s="20">
        <v>250000</v>
      </c>
      <c r="F38" s="11"/>
      <c r="G38" s="11"/>
      <c r="H38" s="12"/>
      <c r="I38" s="18" t="s">
        <v>30</v>
      </c>
      <c r="J38" s="33">
        <v>45717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s="4" customFormat="1" ht="40.15" customHeight="1" x14ac:dyDescent="0.25">
      <c r="A39" s="18">
        <v>814</v>
      </c>
      <c r="B39" s="18">
        <v>20199</v>
      </c>
      <c r="C39" s="18">
        <v>51472802</v>
      </c>
      <c r="D39" s="18" t="s">
        <v>52</v>
      </c>
      <c r="E39" s="20">
        <v>66000</v>
      </c>
      <c r="F39" s="11"/>
      <c r="G39" s="11"/>
      <c r="H39" s="12"/>
      <c r="I39" s="11" t="s">
        <v>51</v>
      </c>
      <c r="J39" s="33">
        <v>45717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4" customFormat="1" ht="40.15" customHeight="1" x14ac:dyDescent="0.25">
      <c r="A40" s="18">
        <v>815</v>
      </c>
      <c r="B40" s="18">
        <v>20199</v>
      </c>
      <c r="C40" s="18">
        <v>51472802</v>
      </c>
      <c r="D40" s="18" t="s">
        <v>52</v>
      </c>
      <c r="E40" s="20">
        <v>24000</v>
      </c>
      <c r="F40" s="11"/>
      <c r="G40" s="11"/>
      <c r="H40" s="12"/>
      <c r="I40" s="11" t="s">
        <v>51</v>
      </c>
      <c r="J40" s="33">
        <v>45717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s="4" customFormat="1" ht="40.15" customHeight="1" x14ac:dyDescent="0.25">
      <c r="A41" s="18">
        <v>814</v>
      </c>
      <c r="B41" s="18">
        <v>20203</v>
      </c>
      <c r="C41" s="18">
        <v>50201706</v>
      </c>
      <c r="D41" s="18" t="s">
        <v>10</v>
      </c>
      <c r="E41" s="20">
        <v>40000</v>
      </c>
      <c r="F41" s="11"/>
      <c r="G41" s="11"/>
      <c r="H41" s="12"/>
      <c r="I41" s="11" t="s">
        <v>42</v>
      </c>
      <c r="J41" s="33">
        <v>45658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4" customFormat="1" ht="40.15" customHeight="1" x14ac:dyDescent="0.25">
      <c r="A42" s="18">
        <v>814</v>
      </c>
      <c r="B42" s="18">
        <v>20302</v>
      </c>
      <c r="C42" s="18">
        <v>31201602</v>
      </c>
      <c r="D42" s="18" t="s">
        <v>32</v>
      </c>
      <c r="E42" s="20">
        <v>30000</v>
      </c>
      <c r="F42" s="11"/>
      <c r="G42" s="11"/>
      <c r="H42" s="12"/>
      <c r="I42" s="18" t="s">
        <v>32</v>
      </c>
      <c r="J42" s="33">
        <v>45717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4" customFormat="1" ht="40.15" customHeight="1" x14ac:dyDescent="0.25">
      <c r="A43" s="18">
        <v>814</v>
      </c>
      <c r="B43" s="18">
        <v>20304</v>
      </c>
      <c r="C43" s="18">
        <v>25172901</v>
      </c>
      <c r="D43" s="18" t="s">
        <v>35</v>
      </c>
      <c r="E43" s="20">
        <v>500000</v>
      </c>
      <c r="F43" s="11"/>
      <c r="G43" s="11"/>
      <c r="H43" s="12"/>
      <c r="I43" s="11" t="s">
        <v>73</v>
      </c>
      <c r="J43" s="33">
        <v>45717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4" customFormat="1" ht="40.15" customHeight="1" x14ac:dyDescent="0.25">
      <c r="A44" s="18">
        <v>815</v>
      </c>
      <c r="B44" s="18">
        <v>20304</v>
      </c>
      <c r="C44" s="18">
        <v>26121613</v>
      </c>
      <c r="D44" s="18" t="s">
        <v>35</v>
      </c>
      <c r="E44" s="20">
        <v>200000</v>
      </c>
      <c r="F44" s="11"/>
      <c r="G44" s="11"/>
      <c r="H44" s="12"/>
      <c r="I44" s="11" t="s">
        <v>73</v>
      </c>
      <c r="J44" s="33">
        <v>45717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4" customFormat="1" ht="40.15" customHeight="1" x14ac:dyDescent="0.25">
      <c r="A45" s="18">
        <v>814</v>
      </c>
      <c r="B45" s="18">
        <v>20399</v>
      </c>
      <c r="C45" s="18">
        <v>30111204</v>
      </c>
      <c r="D45" s="18" t="s">
        <v>31</v>
      </c>
      <c r="E45" s="20">
        <v>420000</v>
      </c>
      <c r="F45" s="11"/>
      <c r="G45" s="11"/>
      <c r="H45" s="12"/>
      <c r="I45" s="11" t="s">
        <v>53</v>
      </c>
      <c r="J45" s="33">
        <v>45717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4" customFormat="1" ht="40.15" customHeight="1" x14ac:dyDescent="0.25">
      <c r="A46" s="18">
        <v>814</v>
      </c>
      <c r="B46" s="18">
        <v>20401</v>
      </c>
      <c r="C46" s="18">
        <v>27113201</v>
      </c>
      <c r="D46" s="18" t="s">
        <v>55</v>
      </c>
      <c r="E46" s="20">
        <v>70000</v>
      </c>
      <c r="F46" s="11"/>
      <c r="G46" s="11"/>
      <c r="H46" s="12"/>
      <c r="I46" s="11" t="s">
        <v>54</v>
      </c>
      <c r="J46" s="33">
        <v>45717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4" customFormat="1" ht="40.15" customHeight="1" x14ac:dyDescent="0.25">
      <c r="A47" s="18">
        <v>811</v>
      </c>
      <c r="B47" s="18">
        <v>29901</v>
      </c>
      <c r="C47" s="18">
        <v>31201610</v>
      </c>
      <c r="D47" s="18" t="s">
        <v>56</v>
      </c>
      <c r="E47" s="20">
        <v>98000</v>
      </c>
      <c r="F47" s="11"/>
      <c r="G47" s="11"/>
      <c r="H47" s="12"/>
      <c r="I47" s="11" t="s">
        <v>57</v>
      </c>
      <c r="J47" s="33">
        <v>45717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4" customFormat="1" ht="40.15" customHeight="1" x14ac:dyDescent="0.25">
      <c r="A48" s="18">
        <v>814</v>
      </c>
      <c r="B48" s="18">
        <v>29901</v>
      </c>
      <c r="C48" s="18">
        <v>31201610</v>
      </c>
      <c r="D48" s="18" t="s">
        <v>11</v>
      </c>
      <c r="E48" s="20">
        <v>470000</v>
      </c>
      <c r="F48" s="11"/>
      <c r="G48" s="11"/>
      <c r="H48" s="12"/>
      <c r="I48" s="11" t="s">
        <v>57</v>
      </c>
      <c r="J48" s="33">
        <v>45717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4" customFormat="1" ht="40.15" customHeight="1" x14ac:dyDescent="0.25">
      <c r="A49" s="18">
        <v>815</v>
      </c>
      <c r="B49" s="18">
        <v>29901</v>
      </c>
      <c r="C49" s="18">
        <v>31201610</v>
      </c>
      <c r="D49" s="18" t="s">
        <v>56</v>
      </c>
      <c r="E49" s="20">
        <v>82000</v>
      </c>
      <c r="F49" s="11"/>
      <c r="G49" s="11"/>
      <c r="H49" s="12"/>
      <c r="I49" s="11" t="s">
        <v>57</v>
      </c>
      <c r="J49" s="33">
        <v>45717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4" customFormat="1" ht="40.15" customHeight="1" x14ac:dyDescent="0.25">
      <c r="A50" s="18">
        <v>814</v>
      </c>
      <c r="B50" s="18">
        <v>29902</v>
      </c>
      <c r="C50" s="18">
        <v>42201708</v>
      </c>
      <c r="D50" s="18" t="s">
        <v>28</v>
      </c>
      <c r="E50" s="20">
        <v>210000</v>
      </c>
      <c r="F50" s="11"/>
      <c r="G50" s="11"/>
      <c r="H50" s="12"/>
      <c r="I50" s="11" t="s">
        <v>69</v>
      </c>
      <c r="J50" s="33">
        <v>45717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4" customFormat="1" ht="40.15" customHeight="1" x14ac:dyDescent="0.25">
      <c r="A51" s="18">
        <v>811</v>
      </c>
      <c r="B51" s="18">
        <v>29903</v>
      </c>
      <c r="C51" s="18">
        <v>14111507</v>
      </c>
      <c r="D51" s="18" t="s">
        <v>37</v>
      </c>
      <c r="E51" s="20">
        <v>157000</v>
      </c>
      <c r="F51" s="11"/>
      <c r="G51" s="11"/>
      <c r="H51" s="12"/>
      <c r="I51" s="11" t="s">
        <v>40</v>
      </c>
      <c r="J51" s="33">
        <v>45717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4" customFormat="1" ht="40.15" customHeight="1" x14ac:dyDescent="0.25">
      <c r="A52" s="18">
        <v>814</v>
      </c>
      <c r="B52" s="18">
        <v>29903</v>
      </c>
      <c r="C52" s="18">
        <v>14111507</v>
      </c>
      <c r="D52" s="18" t="s">
        <v>37</v>
      </c>
      <c r="E52" s="21">
        <v>1365000</v>
      </c>
      <c r="F52" s="11"/>
      <c r="G52" s="11"/>
      <c r="H52" s="12"/>
      <c r="I52" s="14" t="s">
        <v>58</v>
      </c>
      <c r="J52" s="33">
        <v>45717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4" customFormat="1" ht="40.15" customHeight="1" x14ac:dyDescent="0.25">
      <c r="A53" s="18">
        <v>815</v>
      </c>
      <c r="B53" s="18">
        <v>29903</v>
      </c>
      <c r="C53" s="18">
        <v>14111507</v>
      </c>
      <c r="D53" s="18" t="s">
        <v>37</v>
      </c>
      <c r="E53" s="21">
        <v>78000</v>
      </c>
      <c r="F53" s="11"/>
      <c r="G53" s="11"/>
      <c r="H53" s="12"/>
      <c r="I53" s="11" t="s">
        <v>40</v>
      </c>
      <c r="J53" s="33">
        <v>45717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40.15" customHeight="1" x14ac:dyDescent="0.25">
      <c r="A54" s="18">
        <v>814</v>
      </c>
      <c r="B54" s="18">
        <v>29905</v>
      </c>
      <c r="C54" s="18">
        <v>53131608</v>
      </c>
      <c r="D54" s="18" t="s">
        <v>38</v>
      </c>
      <c r="E54" s="21">
        <v>2000000</v>
      </c>
      <c r="F54" s="11"/>
      <c r="G54" s="11"/>
      <c r="H54" s="22"/>
      <c r="I54" s="14" t="s">
        <v>72</v>
      </c>
      <c r="J54" s="33">
        <v>45717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4" customFormat="1" ht="40.15" customHeight="1" x14ac:dyDescent="0.25">
      <c r="A55" s="18">
        <v>811</v>
      </c>
      <c r="B55" s="18">
        <v>50103</v>
      </c>
      <c r="C55" s="18">
        <v>43191609</v>
      </c>
      <c r="D55" s="18" t="s">
        <v>59</v>
      </c>
      <c r="E55" s="21">
        <v>820000</v>
      </c>
      <c r="F55" s="11"/>
      <c r="G55" s="11"/>
      <c r="H55" s="22"/>
      <c r="I55" s="18" t="s">
        <v>65</v>
      </c>
      <c r="J55" s="33">
        <v>45717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4" customFormat="1" ht="40.15" customHeight="1" x14ac:dyDescent="0.25">
      <c r="A56" s="18">
        <v>814</v>
      </c>
      <c r="B56" s="18">
        <v>50103</v>
      </c>
      <c r="C56" s="18">
        <v>43191511</v>
      </c>
      <c r="D56" s="18" t="s">
        <v>59</v>
      </c>
      <c r="E56" s="47">
        <f>45820000-E58-E57-7000000</f>
        <v>31320000</v>
      </c>
      <c r="F56" s="11"/>
      <c r="G56" s="11"/>
      <c r="H56" s="22"/>
      <c r="I56" s="18" t="s">
        <v>66</v>
      </c>
      <c r="J56" s="33">
        <v>45717</v>
      </c>
      <c r="K56" s="3" t="s">
        <v>93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3" customFormat="1" ht="40.15" customHeight="1" x14ac:dyDescent="0.25">
      <c r="A57" s="46">
        <v>814</v>
      </c>
      <c r="B57" s="46">
        <v>50103</v>
      </c>
      <c r="C57" s="46">
        <v>43191609</v>
      </c>
      <c r="D57" s="46" t="s">
        <v>89</v>
      </c>
      <c r="E57" s="47">
        <v>2500000</v>
      </c>
      <c r="F57" s="43"/>
      <c r="G57" s="43"/>
      <c r="H57" s="48"/>
      <c r="I57" s="46" t="s">
        <v>91</v>
      </c>
      <c r="J57" s="33" t="s">
        <v>90</v>
      </c>
    </row>
    <row r="58" spans="1:32" s="3" customFormat="1" ht="40.15" customHeight="1" x14ac:dyDescent="0.25">
      <c r="A58" s="46">
        <v>814</v>
      </c>
      <c r="B58" s="46">
        <v>50103</v>
      </c>
      <c r="C58" s="46">
        <v>43191511</v>
      </c>
      <c r="D58" s="46" t="s">
        <v>86</v>
      </c>
      <c r="E58" s="47">
        <v>5000000</v>
      </c>
      <c r="F58" s="43"/>
      <c r="G58" s="43"/>
      <c r="H58" s="48"/>
      <c r="I58" s="46" t="s">
        <v>87</v>
      </c>
      <c r="J58" s="33"/>
    </row>
    <row r="59" spans="1:32" s="4" customFormat="1" ht="40.15" customHeight="1" x14ac:dyDescent="0.25">
      <c r="A59" s="18">
        <v>815</v>
      </c>
      <c r="B59" s="18">
        <v>50103</v>
      </c>
      <c r="C59" s="18">
        <v>43191606</v>
      </c>
      <c r="D59" s="18" t="s">
        <v>59</v>
      </c>
      <c r="E59" s="21">
        <v>820000</v>
      </c>
      <c r="F59" s="11"/>
      <c r="G59" s="11"/>
      <c r="H59" s="22"/>
      <c r="I59" s="18" t="s">
        <v>65</v>
      </c>
      <c r="J59" s="33">
        <v>45717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4" customFormat="1" ht="40.15" customHeight="1" x14ac:dyDescent="0.25">
      <c r="A60" s="18">
        <v>814</v>
      </c>
      <c r="B60" s="18">
        <v>50104</v>
      </c>
      <c r="C60" s="18">
        <v>56101504</v>
      </c>
      <c r="D60" s="18" t="s">
        <v>60</v>
      </c>
      <c r="E60" s="47">
        <v>0</v>
      </c>
      <c r="F60" s="11"/>
      <c r="G60" s="11"/>
      <c r="H60" s="22"/>
      <c r="I60" s="18" t="s">
        <v>67</v>
      </c>
      <c r="J60" s="33">
        <v>45717</v>
      </c>
      <c r="K60" s="3" t="s">
        <v>94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4" customFormat="1" ht="40.15" customHeight="1" x14ac:dyDescent="0.25">
      <c r="A61" s="18">
        <v>811</v>
      </c>
      <c r="B61" s="18">
        <v>50105</v>
      </c>
      <c r="C61" s="18">
        <v>43211909</v>
      </c>
      <c r="D61" s="18" t="s">
        <v>61</v>
      </c>
      <c r="E61" s="21">
        <v>1200000</v>
      </c>
      <c r="F61" s="11"/>
      <c r="G61" s="11"/>
      <c r="H61" s="22"/>
      <c r="I61" s="18" t="s">
        <v>76</v>
      </c>
      <c r="J61" s="33">
        <v>45658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4" customFormat="1" ht="40.15" customHeight="1" x14ac:dyDescent="0.25">
      <c r="A62" s="18">
        <v>814</v>
      </c>
      <c r="B62" s="18">
        <v>50105</v>
      </c>
      <c r="C62" s="18">
        <v>43211909</v>
      </c>
      <c r="D62" s="18" t="s">
        <v>61</v>
      </c>
      <c r="E62" s="21">
        <v>6800000</v>
      </c>
      <c r="F62" s="11"/>
      <c r="G62" s="11"/>
      <c r="H62" s="22"/>
      <c r="I62" s="18" t="s">
        <v>76</v>
      </c>
      <c r="J62" s="33">
        <v>45658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3" customFormat="1" ht="40.15" customHeight="1" x14ac:dyDescent="0.25">
      <c r="A63" s="46">
        <v>814</v>
      </c>
      <c r="B63" s="46">
        <v>50105</v>
      </c>
      <c r="C63" s="46">
        <v>43211501</v>
      </c>
      <c r="D63" s="46" t="s">
        <v>62</v>
      </c>
      <c r="E63" s="50">
        <f>35000000-15000000</f>
        <v>20000000</v>
      </c>
      <c r="F63" s="43"/>
      <c r="G63" s="43"/>
      <c r="H63" s="48"/>
      <c r="I63" s="46" t="s">
        <v>88</v>
      </c>
      <c r="J63" s="33">
        <v>45717</v>
      </c>
      <c r="K63" s="49" t="s">
        <v>95</v>
      </c>
    </row>
    <row r="64" spans="1:32" s="4" customFormat="1" ht="40.15" customHeight="1" x14ac:dyDescent="0.25">
      <c r="A64" s="18">
        <v>814</v>
      </c>
      <c r="B64" s="18">
        <v>50106</v>
      </c>
      <c r="C64" s="18">
        <v>42172101</v>
      </c>
      <c r="D64" s="18" t="s">
        <v>63</v>
      </c>
      <c r="E64" s="21">
        <v>50000</v>
      </c>
      <c r="F64" s="11"/>
      <c r="G64" s="11"/>
      <c r="H64" s="22"/>
      <c r="I64" s="18" t="s">
        <v>68</v>
      </c>
      <c r="J64" s="33">
        <v>45717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4" customFormat="1" ht="40.15" customHeight="1" x14ac:dyDescent="0.25">
      <c r="A65" s="18">
        <v>814</v>
      </c>
      <c r="B65" s="18">
        <v>59903</v>
      </c>
      <c r="C65" s="18">
        <v>43231512</v>
      </c>
      <c r="D65" s="18" t="s">
        <v>64</v>
      </c>
      <c r="E65" s="21">
        <v>13000000</v>
      </c>
      <c r="F65" s="23"/>
      <c r="G65" s="23"/>
      <c r="H65" s="23"/>
      <c r="I65" s="18" t="s">
        <v>71</v>
      </c>
      <c r="J65" s="33">
        <v>45658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4" customFormat="1" ht="40.15" customHeight="1" x14ac:dyDescent="0.25">
      <c r="A66" s="18">
        <v>814</v>
      </c>
      <c r="B66" s="18">
        <v>59903</v>
      </c>
      <c r="C66" s="18">
        <v>81112501</v>
      </c>
      <c r="D66" s="18" t="s">
        <v>39</v>
      </c>
      <c r="E66" s="21">
        <v>1204000</v>
      </c>
      <c r="F66" s="23"/>
      <c r="G66" s="23"/>
      <c r="H66" s="24"/>
      <c r="I66" s="18" t="s">
        <v>71</v>
      </c>
      <c r="J66" s="33">
        <v>45658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s="4" customFormat="1" ht="40.15" customHeight="1" x14ac:dyDescent="0.25">
      <c r="A67" s="18">
        <v>811</v>
      </c>
      <c r="B67" s="18">
        <v>59903</v>
      </c>
      <c r="C67" s="18">
        <v>81112202</v>
      </c>
      <c r="D67" s="18" t="s">
        <v>29</v>
      </c>
      <c r="E67" s="47">
        <f>14450000-11000000</f>
        <v>3450000</v>
      </c>
      <c r="F67" s="25"/>
      <c r="G67" s="26"/>
      <c r="H67" s="25"/>
      <c r="I67" s="18" t="s">
        <v>70</v>
      </c>
      <c r="J67" s="33">
        <v>45717</v>
      </c>
      <c r="K67" s="49" t="s">
        <v>92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s="4" customFormat="1" ht="40.15" customHeight="1" x14ac:dyDescent="0.25">
      <c r="A68" s="27">
        <v>814</v>
      </c>
      <c r="B68" s="28">
        <v>59903</v>
      </c>
      <c r="C68" s="28">
        <v>81112202</v>
      </c>
      <c r="D68" s="18" t="s">
        <v>29</v>
      </c>
      <c r="E68" s="47">
        <f>76550000-E65-E66-32000000</f>
        <v>30346000</v>
      </c>
      <c r="F68" s="25"/>
      <c r="G68" s="26"/>
      <c r="H68" s="25"/>
      <c r="I68" s="18" t="s">
        <v>70</v>
      </c>
      <c r="J68" s="33">
        <v>45717</v>
      </c>
      <c r="K68" s="49" t="s">
        <v>97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s="4" customFormat="1" ht="40.15" customHeight="1" x14ac:dyDescent="0.25">
      <c r="A69" s="27">
        <v>815</v>
      </c>
      <c r="B69" s="28">
        <v>59903</v>
      </c>
      <c r="C69" s="28">
        <v>81112202</v>
      </c>
      <c r="D69" s="18" t="s">
        <v>29</v>
      </c>
      <c r="E69" s="47">
        <f>25000000-23000000</f>
        <v>2000000</v>
      </c>
      <c r="F69" s="25"/>
      <c r="G69" s="26"/>
      <c r="H69" s="25"/>
      <c r="I69" s="18" t="s">
        <v>70</v>
      </c>
      <c r="J69" s="33">
        <v>45717</v>
      </c>
      <c r="K69" s="49" t="s">
        <v>96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x14ac:dyDescent="0.25">
      <c r="A70" s="29"/>
      <c r="B70" s="30"/>
      <c r="C70" s="31"/>
      <c r="E70" s="32">
        <f>SUM(E5:E69)</f>
        <v>598811278</v>
      </c>
    </row>
  </sheetData>
  <autoFilter ref="A3:J69" xr:uid="{86AA98DA-A499-48C7-A303-07B7D89BB812}">
    <filterColumn colId="5" showButton="0"/>
  </autoFilter>
  <mergeCells count="10">
    <mergeCell ref="A3:A4"/>
    <mergeCell ref="B3:B4"/>
    <mergeCell ref="E3:E4"/>
    <mergeCell ref="A1:J1"/>
    <mergeCell ref="A2:J2"/>
    <mergeCell ref="J3:J4"/>
    <mergeCell ref="F3:G3"/>
    <mergeCell ref="H3:H4"/>
    <mergeCell ref="I3:I4"/>
    <mergeCell ref="D3:D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D5024C561C547B731DA20CC46DBFE" ma:contentTypeVersion="13" ma:contentTypeDescription="Create a new document." ma:contentTypeScope="" ma:versionID="a01442e2aa32d9d926a896cd89fd84ed">
  <xsd:schema xmlns:xsd="http://www.w3.org/2001/XMLSchema" xmlns:xs="http://www.w3.org/2001/XMLSchema" xmlns:p="http://schemas.microsoft.com/office/2006/metadata/properties" xmlns:ns3="44fab67a-e945-4da9-920e-a6bdac8c010e" xmlns:ns4="542e2141-dad5-4057-bd8d-0ff4468bf223" targetNamespace="http://schemas.microsoft.com/office/2006/metadata/properties" ma:root="true" ma:fieldsID="94d1142703611fccec2582d09a87a65b" ns3:_="" ns4:_="">
    <xsd:import namespace="44fab67a-e945-4da9-920e-a6bdac8c010e"/>
    <xsd:import namespace="542e2141-dad5-4057-bd8d-0ff4468bf2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ab67a-e945-4da9-920e-a6bdac8c0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e2141-dad5-4057-bd8d-0ff4468bf2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fab67a-e945-4da9-920e-a6bdac8c010e" xsi:nil="true"/>
  </documentManagement>
</p:properties>
</file>

<file path=customXml/itemProps1.xml><?xml version="1.0" encoding="utf-8"?>
<ds:datastoreItem xmlns:ds="http://schemas.openxmlformats.org/officeDocument/2006/customXml" ds:itemID="{BD4851B7-B258-4232-AAFB-3D9E1BC0A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ab67a-e945-4da9-920e-a6bdac8c010e"/>
    <ds:schemaRef ds:uri="542e2141-dad5-4057-bd8d-0ff4468bf2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D67D7-578C-479A-8625-2BB97ABB2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245EAF-A21C-4508-8EB8-F74DECE056E2}">
  <ds:schemaRefs>
    <ds:schemaRef ds:uri="http://www.w3.org/XML/1998/namespace"/>
    <ds:schemaRef ds:uri="542e2141-dad5-4057-bd8d-0ff4468bf223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44fab67a-e945-4da9-920e-a6bdac8c010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Gestor 2025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