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24226"/>
  <mc:AlternateContent xmlns:mc="http://schemas.openxmlformats.org/markup-compatibility/2006">
    <mc:Choice Requires="x15">
      <x15ac:absPath xmlns:x15ac="http://schemas.microsoft.com/office/spreadsheetml/2010/11/ac" url="d:\Usuarios\chazel\Documents\Documentos anuales 2008-2016\Hazel 2016\Simplificacion tramites\PMR 2017\"/>
    </mc:Choice>
  </mc:AlternateContent>
  <bookViews>
    <workbookView xWindow="0" yWindow="105" windowWidth="15195" windowHeight="8385"/>
  </bookViews>
  <sheets>
    <sheet name="Informacion del Trámite 1" sheetId="13" r:id="rId1"/>
    <sheet name="Hoja de ruta 1" sheetId="14" r:id="rId2"/>
    <sheet name="Planificador 1" sheetId="15" r:id="rId3"/>
    <sheet name="Hoja de reporte 1" sheetId="16" r:id="rId4"/>
    <sheet name="Informacion del Trámite 2" sheetId="10" r:id="rId5"/>
    <sheet name="Hoja de ruta 2" sheetId="3" r:id="rId6"/>
    <sheet name="II parte" sheetId="7" state="hidden" r:id="rId7"/>
    <sheet name="Planificador 2" sheetId="11" r:id="rId8"/>
    <sheet name="Hoja de reporte 2" sheetId="12" r:id="rId9"/>
    <sheet name="Informacion del Trámite 3" sheetId="17" r:id="rId10"/>
    <sheet name=" Hoja de ruta 3" sheetId="18" r:id="rId11"/>
    <sheet name="Planificador 3" sheetId="19" r:id="rId12"/>
    <sheet name="Hoja de reporte 3" sheetId="20" r:id="rId13"/>
  </sheets>
  <definedNames>
    <definedName name="cesar" localSheetId="10">(' Hoja de ruta 3'!PeríodoReal*(#REF!&gt;0))*' Hoja de ruta 3'!PeríodoEnPlan</definedName>
    <definedName name="cesar" localSheetId="3">('Hoja de reporte 1'!PeríodoReal*(#REF!&gt;0))*'Hoja de reporte 1'!PeríodoEnPlan</definedName>
    <definedName name="cesar" localSheetId="8">('Hoja de reporte 2'!PeríodoReal*(#REF!&gt;0))*'Hoja de reporte 2'!PeríodoEnPlan</definedName>
    <definedName name="cesar" localSheetId="12">('Hoja de reporte 3'!PeríodoReal*(#REF!&gt;0))*'Hoja de reporte 3'!PeríodoEnPlan</definedName>
    <definedName name="cesar" localSheetId="1">(PeríodoReal*(#REF!&gt;0))*PeríodoEnPlan</definedName>
    <definedName name="cesar" localSheetId="0">(PeríodoReal*(#REF!&gt;0))*PeríodoEnPlan</definedName>
    <definedName name="cesar" localSheetId="9">('Informacion del Trámite 3'!PeríodoReal*(#REF!&gt;0))*'Informacion del Trámite 3'!PeríodoEnPlan</definedName>
    <definedName name="cesar" localSheetId="2">(PeríodoReal*(#REF!&gt;0))*PeríodoEnPlan</definedName>
    <definedName name="cesar" localSheetId="11">(PeríodoReal*(#REF!&gt;0))*PeríodoEnPlan</definedName>
    <definedName name="cesar">(PeríodoReal*(#REF!&gt;0))*PeríodoEnPlan</definedName>
    <definedName name="ExcesoPorcentajeCompletado" localSheetId="10">(#REF!=MEDIAN(#REF!,#REF!,#REF!+#REF!)*(#REF!&gt;0))*((#REF!&lt;(INT(#REF!+#REF!*#REF!)))+(#REF!=#REF!))*(#REF!&gt;0)</definedName>
    <definedName name="ExcesoPorcentajeCompletado" localSheetId="3">(#REF!=MEDIAN(#REF!,#REF!,#REF!+#REF!)*(#REF!&gt;0))*((#REF!&lt;(INT(#REF!+#REF!*#REF!)))+(#REF!=#REF!))*(#REF!&gt;0)</definedName>
    <definedName name="ExcesoPorcentajeCompletado" localSheetId="8">(#REF!=MEDIAN(#REF!,#REF!,#REF!+#REF!)*(#REF!&gt;0))*((#REF!&lt;(INT(#REF!+#REF!*#REF!)))+(#REF!=#REF!))*(#REF!&gt;0)</definedName>
    <definedName name="ExcesoPorcentajeCompletado" localSheetId="12">(#REF!=MEDIAN(#REF!,#REF!,#REF!+#REF!)*(#REF!&gt;0))*((#REF!&lt;(INT(#REF!+#REF!*#REF!)))+(#REF!=#REF!))*(#REF!&gt;0)</definedName>
    <definedName name="ExcesoPorcentajeCompletado" localSheetId="6">('II parte'!A$8=MEDIAN('II parte'!A$8,'II parte'!$H1,'II parte'!$H1+'II parte'!$I1)*('II parte'!$H1&gt;0))*(('II parte'!A$8&lt;(INT('II parte'!$H1+'II parte'!$I1*'II parte'!$J1)))+('II parte'!A$8='II parte'!$H1))*('II parte'!$J1&gt;0)</definedName>
    <definedName name="ExcesoPorcentajeCompletado" localSheetId="9">(#REF!=MEDIAN(#REF!,#REF!,#REF!+#REF!)*(#REF!&gt;0))*((#REF!&lt;(INT(#REF!+#REF!*#REF!)))+(#REF!=#REF!))*(#REF!&gt;0)</definedName>
    <definedName name="ExcesoPorcentajeCompletado" localSheetId="2">('Planificador 1'!A$9=MEDIAN('Planificador 1'!A$9,'Planificador 1'!$H1,'Planificador 1'!$H1+'Planificador 1'!$I1)*('Planificador 1'!$H1&gt;0))*(('Planificador 1'!A$9&lt;(INT('Planificador 1'!$H1+'Planificador 1'!$I1*'Planificador 1'!$J1)))+('Planificador 1'!A$9='Planificador 1'!$H1))*('Planificador 1'!$J1&gt;0)</definedName>
    <definedName name="ExcesoPorcentajeCompletado" localSheetId="7">('Planificador 2'!A$9=MEDIAN('Planificador 2'!A$9,'Planificador 2'!$H1,'Planificador 2'!$H1+'Planificador 2'!$I1)*('Planificador 2'!$H1&gt;0))*(('Planificador 2'!A$9&lt;(INT('Planificador 2'!$H1+'Planificador 2'!$I1*'Planificador 2'!$J1)))+('Planificador 2'!A$9='Planificador 2'!$H1))*('Planificador 2'!$J1&gt;0)</definedName>
    <definedName name="ExcesoPorcentajeCompletado" localSheetId="11">('Planificador 3'!A$9=MEDIAN('Planificador 3'!A$9,'Planificador 3'!$H1,'Planificador 3'!$H1+'Planificador 3'!$I1)*('Planificador 3'!$H1&gt;0))*(('Planificador 3'!A$9&lt;(INT('Planificador 3'!$H1+'Planificador 3'!$I1*'Planificador 3'!$J1)))+('Planificador 3'!A$9='Planificador 3'!$H1))*('Planificador 3'!$J1&gt;0)</definedName>
    <definedName name="ExcesoPorcentajeCompletado">(#REF!=MEDIAN(#REF!,#REF!,#REF!+#REF!)*(#REF!&gt;0))*((#REF!&lt;(INT(#REF!+#REF!*#REF!)))+(#REF!=#REF!))*(#REF!&gt;0)</definedName>
    <definedName name="ExcesoReal" localSheetId="10">' Hoja de ruta 3'!PeríodoReal*(#REF!&gt;0)</definedName>
    <definedName name="ExcesoReal" localSheetId="3">'Hoja de reporte 1'!PeríodoReal*(#REF!&gt;0)</definedName>
    <definedName name="ExcesoReal" localSheetId="8">'Hoja de reporte 2'!PeríodoReal*(#REF!&gt;0)</definedName>
    <definedName name="ExcesoReal" localSheetId="12">'Hoja de reporte 3'!PeríodoReal*(#REF!&gt;0)</definedName>
    <definedName name="ExcesoReal" localSheetId="1">PeríodoReal*(#REF!&gt;0)</definedName>
    <definedName name="ExcesoReal" localSheetId="6">'II parte'!PeríodoReal*('II parte'!$H1&gt;0)</definedName>
    <definedName name="ExcesoReal" localSheetId="0">PeríodoReal*(#REF!&gt;0)</definedName>
    <definedName name="ExcesoReal" localSheetId="9">'Informacion del Trámite 3'!PeríodoReal*(#REF!&gt;0)</definedName>
    <definedName name="ExcesoReal" localSheetId="2">'Planificador 1'!PeríodoReal*('Planificador 1'!$H1&gt;0)</definedName>
    <definedName name="ExcesoReal" localSheetId="7">'Planificador 2'!PeríodoReal*('Planificador 2'!$H1&gt;0)</definedName>
    <definedName name="ExcesoReal" localSheetId="11">'Planificador 3'!PeríodoReal*('Planificador 3'!$H1&gt;0)</definedName>
    <definedName name="ExcesoReal">PeríodoReal*(#REF!&gt;0)</definedName>
    <definedName name="haz">PeríodoEnPlan*(#REF!&gt;0)</definedName>
    <definedName name="hazel">(PeríodoReal*(#REF!&gt;0))*PeríodoEnPlan</definedName>
    <definedName name="hojaruta2" localSheetId="10">(' Hoja de ruta 3'!PeríodoReal*(#REF!&gt;0))*' Hoja de ruta 3'!PeríodoEnPlan</definedName>
    <definedName name="hojaruta2" localSheetId="3">('Hoja de reporte 1'!PeríodoReal*(#REF!&gt;0))*'Hoja de reporte 1'!PeríodoEnPlan</definedName>
    <definedName name="hojaruta2" localSheetId="8">('Hoja de reporte 2'!PeríodoReal*(#REF!&gt;0))*'Hoja de reporte 2'!PeríodoEnPlan</definedName>
    <definedName name="hojaruta2" localSheetId="12">('Hoja de reporte 3'!PeríodoReal*(#REF!&gt;0))*'Hoja de reporte 3'!PeríodoEnPlan</definedName>
    <definedName name="hojaruta2" localSheetId="1">(PeríodoReal*(#REF!&gt;0))*PeríodoEnPlan</definedName>
    <definedName name="hojaruta2" localSheetId="0">(PeríodoReal*(#REF!&gt;0))*PeríodoEnPlan</definedName>
    <definedName name="hojaruta2" localSheetId="9">('Informacion del Trámite 3'!PeríodoReal*(#REF!&gt;0))*'Informacion del Trámite 3'!PeríodoEnPlan</definedName>
    <definedName name="hojaruta2" localSheetId="2">(PeríodoReal*(#REF!&gt;0))*PeríodoEnPlan</definedName>
    <definedName name="hojaruta2" localSheetId="11">(PeríodoReal*(#REF!&gt;0))*PeríodoEnPlan</definedName>
    <definedName name="hojaruta2">(PeríodoReal*(#REF!&gt;0))*PeríodoEnPlan</definedName>
    <definedName name="JAK" localSheetId="10">(' Hoja de ruta 3'!KIDKA*(#REF!&gt;0))*' Hoja de ruta 3'!PeríodoEnPlan</definedName>
    <definedName name="JAK" localSheetId="3">('Hoja de reporte 1'!KIDKA*(#REF!&gt;0))*'Hoja de reporte 1'!PeríodoEnPlan</definedName>
    <definedName name="JAK" localSheetId="8">('Hoja de reporte 2'!KIDKA*(#REF!&gt;0))*'Hoja de reporte 2'!PeríodoEnPlan</definedName>
    <definedName name="JAK" localSheetId="12">('Hoja de reporte 3'!KIDKA*(#REF!&gt;0))*'Hoja de reporte 3'!PeríodoEnPlan</definedName>
    <definedName name="JAK" localSheetId="1">('Hoja de ruta 1'!KIDKA*(#REF!&gt;0))*PeríodoEnPlan</definedName>
    <definedName name="JAK" localSheetId="0">('Informacion del Trámite 1'!KIDKA*(#REF!&gt;0))*PeríodoEnPlan</definedName>
    <definedName name="JAK" localSheetId="9">('Informacion del Trámite 3'!KIDKA*(#REF!&gt;0))*'Informacion del Trámite 3'!PeríodoEnPlan</definedName>
    <definedName name="JAK" localSheetId="2">('Planificador 1'!KIDKA*(#REF!&gt;0))*PeríodoEnPlan</definedName>
    <definedName name="JAK" localSheetId="11">('Planificador 3'!KIDKA*(#REF!&gt;0))*PeríodoEnPlan</definedName>
    <definedName name="JAK">(KIDKA*(#REF!&gt;0))*PeríodoEnPlan</definedName>
    <definedName name="KIDKA" localSheetId="10">#REF!=MEDIAN(#REF!,#REF!,#REF!+#REF!-1)</definedName>
    <definedName name="KIDKA" localSheetId="3">#REF!=MEDIAN(#REF!,#REF!,#REF!+#REF!-1)</definedName>
    <definedName name="KIDKA" localSheetId="8">#REF!=MEDIAN(#REF!,#REF!,#REF!+#REF!-1)</definedName>
    <definedName name="KIDKA" localSheetId="12">#REF!=MEDIAN(#REF!,#REF!,#REF!+#REF!-1)</definedName>
    <definedName name="KIDKA" localSheetId="1">#REF!=MEDIAN(#REF!,#REF!,#REF!+#REF!-1)</definedName>
    <definedName name="KIDKA" localSheetId="0">#REF!=MEDIAN(#REF!,#REF!,#REF!+#REF!-1)</definedName>
    <definedName name="KIDKA" localSheetId="9">#REF!=MEDIAN(#REF!,#REF!,#REF!+#REF!-1)</definedName>
    <definedName name="KIDKA" localSheetId="2">#REF!=MEDIAN(#REF!,#REF!,#REF!+#REF!-1)</definedName>
    <definedName name="KIDKA" localSheetId="11">#REF!=MEDIAN(#REF!,#REF!,#REF!+#REF!-1)</definedName>
    <definedName name="KIDKA">#REF!=MEDIAN(#REF!,#REF!,#REF!+#REF!-1)</definedName>
    <definedName name="klk" localSheetId="10">(#REF!=MEDIAN(#REF!,#REF!,#REF!+#REF!)*(#REF!&gt;0))*((#REF!&lt;(INT(#REF!+#REF!*#REF!)))+(#REF!=#REF!))*(#REF!&gt;0)</definedName>
    <definedName name="klk" localSheetId="3">(#REF!=MEDIAN(#REF!,#REF!,#REF!+#REF!)*(#REF!&gt;0))*((#REF!&lt;(INT(#REF!+#REF!*#REF!)))+(#REF!=#REF!))*(#REF!&gt;0)</definedName>
    <definedName name="klk" localSheetId="8">(#REF!=MEDIAN(#REF!,#REF!,#REF!+#REF!)*(#REF!&gt;0))*((#REF!&lt;(INT(#REF!+#REF!*#REF!)))+(#REF!=#REF!))*(#REF!&gt;0)</definedName>
    <definedName name="klk" localSheetId="12">(#REF!=MEDIAN(#REF!,#REF!,#REF!+#REF!)*(#REF!&gt;0))*((#REF!&lt;(INT(#REF!+#REF!*#REF!)))+(#REF!=#REF!))*(#REF!&gt;0)</definedName>
    <definedName name="klk" localSheetId="1">(#REF!=MEDIAN(#REF!,#REF!,#REF!+#REF!)*(#REF!&gt;0))*((#REF!&lt;(INT(#REF!+#REF!*#REF!)))+(#REF!=#REF!))*(#REF!&gt;0)</definedName>
    <definedName name="klk" localSheetId="0">(#REF!=MEDIAN(#REF!,#REF!,#REF!+#REF!)*(#REF!&gt;0))*((#REF!&lt;(INT(#REF!+#REF!*#REF!)))+(#REF!=#REF!))*(#REF!&gt;0)</definedName>
    <definedName name="klk" localSheetId="9">(#REF!=MEDIAN(#REF!,#REF!,#REF!+#REF!)*(#REF!&gt;0))*((#REF!&lt;(INT(#REF!+#REF!*#REF!)))+(#REF!=#REF!))*(#REF!&gt;0)</definedName>
    <definedName name="klk" localSheetId="2">(#REF!=MEDIAN(#REF!,#REF!,#REF!+#REF!)*(#REF!&gt;0))*((#REF!&lt;(INT(#REF!+#REF!*#REF!)))+(#REF!=#REF!))*(#REF!&gt;0)</definedName>
    <definedName name="klk" localSheetId="11">(#REF!=MEDIAN(#REF!,#REF!,#REF!+#REF!)*(#REF!&gt;0))*((#REF!&lt;(INT(#REF!+#REF!*#REF!)))+(#REF!=#REF!))*(#REF!&gt;0)</definedName>
    <definedName name="klk">(#REF!=MEDIAN(#REF!,#REF!,#REF!+#REF!)*(#REF!&gt;0))*((#REF!&lt;(INT(#REF!+#REF!*#REF!)))+(#REF!=#REF!))*(#REF!&gt;0)</definedName>
    <definedName name="kok" localSheetId="3">#REF!</definedName>
    <definedName name="kok" localSheetId="8">#REF!</definedName>
    <definedName name="kok" localSheetId="12">#REF!</definedName>
    <definedName name="kok">#REF!</definedName>
    <definedName name="mn" localSheetId="10">(' Hoja de ruta 3'!PeríodoReal*(#REF!&gt;0))*' Hoja de ruta 3'!PeríodoEnPlan</definedName>
    <definedName name="mn" localSheetId="3">('Hoja de reporte 1'!PeríodoReal*(#REF!&gt;0))*'Hoja de reporte 1'!PeríodoEnPlan</definedName>
    <definedName name="mn" localSheetId="8">('Hoja de reporte 2'!PeríodoReal*(#REF!&gt;0))*'Hoja de reporte 2'!PeríodoEnPlan</definedName>
    <definedName name="mn" localSheetId="12">('Hoja de reporte 3'!PeríodoReal*(#REF!&gt;0))*'Hoja de reporte 3'!PeríodoEnPlan</definedName>
    <definedName name="mn" localSheetId="1">(PeríodoReal*(#REF!&gt;0))*PeríodoEnPlan</definedName>
    <definedName name="mn" localSheetId="0">(PeríodoReal*(#REF!&gt;0))*PeríodoEnPlan</definedName>
    <definedName name="mn" localSheetId="9">('Informacion del Trámite 3'!PeríodoReal*(#REF!&gt;0))*'Informacion del Trámite 3'!PeríodoEnPlan</definedName>
    <definedName name="mn" localSheetId="2">(PeríodoReal*(#REF!&gt;0))*PeríodoEnPlan</definedName>
    <definedName name="mn" localSheetId="11">(PeríodoReal*(#REF!&gt;0))*PeríodoEnPlan</definedName>
    <definedName name="mn">(PeríodoReal*(#REF!&gt;0))*PeríodoEnPlan</definedName>
    <definedName name="paso" localSheetId="10">(' Hoja de ruta 3'!PeríodoReal*(#REF!&gt;0))*' Hoja de ruta 3'!PeríodoEnPlan</definedName>
    <definedName name="paso" localSheetId="3">(PeríodoReal*(#REF!&gt;0))*PeríodoEnPlan</definedName>
    <definedName name="paso" localSheetId="12">(PeríodoReal*(#REF!&gt;0))*PeríodoEnPlan</definedName>
    <definedName name="paso" localSheetId="1">(PeríodoReal*(#REF!&gt;0))*PeríodoEnPlan</definedName>
    <definedName name="paso" localSheetId="0">(PeríodoReal*(#REF!&gt;0))*PeríodoEnPlan</definedName>
    <definedName name="paso" localSheetId="9">('Informacion del Trámite 3'!PeríodoReal*(#REF!&gt;0))*'Informacion del Trámite 3'!PeríodoEnPlan</definedName>
    <definedName name="paso" localSheetId="2">(PeríodoReal*(#REF!&gt;0))*PeríodoEnPlan</definedName>
    <definedName name="paso" localSheetId="11">(PeríodoReal*(#REF!&gt;0))*PeríodoEnPlan</definedName>
    <definedName name="paso">(PeríodoReal*(#REF!&gt;0))*PeríodoEnPlan</definedName>
    <definedName name="período_seleccionado" localSheetId="10">#REF!</definedName>
    <definedName name="período_seleccionado" localSheetId="3">#REF!</definedName>
    <definedName name="período_seleccionado" localSheetId="8">#REF!</definedName>
    <definedName name="período_seleccionado" localSheetId="12">#REF!</definedName>
    <definedName name="período_seleccionado" localSheetId="1">#REF!</definedName>
    <definedName name="período_seleccionado" localSheetId="6">'II parte'!#REF!</definedName>
    <definedName name="período_seleccionado" localSheetId="0">#REF!</definedName>
    <definedName name="período_seleccionado" localSheetId="9">#REF!</definedName>
    <definedName name="período_seleccionado" localSheetId="2">'Planificador 1'!#REF!</definedName>
    <definedName name="período_seleccionado" localSheetId="7">'Planificador 2'!#REF!</definedName>
    <definedName name="período_seleccionado" localSheetId="11">'Planificador 3'!#REF!</definedName>
    <definedName name="período_seleccionado">#REF!</definedName>
    <definedName name="PeríodoEnPlan" localSheetId="10">#REF!=MEDIAN(#REF!,#REF!,#REF!+#REF!-1)</definedName>
    <definedName name="PeríodoEnPlan" localSheetId="3">#REF!=MEDIAN(#REF!,#REF!,#REF!+#REF!-1)</definedName>
    <definedName name="PeríodoEnPlan" localSheetId="8">#REF!=MEDIAN(#REF!,#REF!,#REF!+#REF!-1)</definedName>
    <definedName name="PeríodoEnPlan" localSheetId="12">#REF!=MEDIAN(#REF!,#REF!,#REF!+#REF!-1)</definedName>
    <definedName name="PeríodoEnPlan" localSheetId="6">'II parte'!A$8=MEDIAN('II parte'!A$8,'II parte'!$F1,'II parte'!$F1+'II parte'!$G1-1)</definedName>
    <definedName name="PeríodoEnPlan" localSheetId="9">#REF!=MEDIAN(#REF!,#REF!,#REF!+#REF!-1)</definedName>
    <definedName name="PeríodoEnPlan" localSheetId="2">'Planificador 1'!A$9=MEDIAN('Planificador 1'!A$9,'Planificador 1'!$F1,'Planificador 1'!$F1+'Planificador 1'!$G1-1)</definedName>
    <definedName name="PeríodoEnPlan" localSheetId="7">'Planificador 2'!A$9=MEDIAN('Planificador 2'!A$9,'Planificador 2'!$F1,'Planificador 2'!$F1+'Planificador 2'!$G1-1)</definedName>
    <definedName name="PeríodoEnPlan" localSheetId="11">'Planificador 3'!A$9=MEDIAN('Planificador 3'!A$9,'Planificador 3'!$F1,'Planificador 3'!$F1+'Planificador 3'!$G1-1)</definedName>
    <definedName name="PeríodoEnPlan">#REF!=MEDIAN(#REF!,#REF!,#REF!+#REF!-1)</definedName>
    <definedName name="PeríodoReal" localSheetId="10">#REF!=MEDIAN(#REF!,#REF!,#REF!+#REF!-1)</definedName>
    <definedName name="PeríodoReal" localSheetId="3">#REF!=MEDIAN(#REF!,#REF!,#REF!+#REF!-1)</definedName>
    <definedName name="PeríodoReal" localSheetId="8">#REF!=MEDIAN(#REF!,#REF!,#REF!+#REF!-1)</definedName>
    <definedName name="PeríodoReal" localSheetId="12">#REF!=MEDIAN(#REF!,#REF!,#REF!+#REF!-1)</definedName>
    <definedName name="PeríodoReal" localSheetId="6">'II parte'!A$8=MEDIAN('II parte'!A$8,'II parte'!$H1,'II parte'!$H1+'II parte'!$I1-1)</definedName>
    <definedName name="PeríodoReal" localSheetId="9">#REF!=MEDIAN(#REF!,#REF!,#REF!+#REF!-1)</definedName>
    <definedName name="PeríodoReal" localSheetId="2">'Planificador 1'!A$9=MEDIAN('Planificador 1'!A$9,'Planificador 1'!$H1,'Planificador 1'!$H1+'Planificador 1'!$I1-1)</definedName>
    <definedName name="PeríodoReal" localSheetId="7">'Planificador 2'!A$9=MEDIAN('Planificador 2'!A$9,'Planificador 2'!$H1,'Planificador 2'!$H1+'Planificador 2'!$I1-1)</definedName>
    <definedName name="PeríodoReal" localSheetId="11">'Planificador 3'!A$9=MEDIAN('Planificador 3'!A$9,'Planificador 3'!$H1,'Planificador 3'!$H1+'Planificador 3'!$I1-1)</definedName>
    <definedName name="PeríodoReal">#REF!=MEDIAN(#REF!,#REF!,#REF!+#REF!-1)</definedName>
    <definedName name="Plan" localSheetId="10">' Hoja de ruta 3'!PeríodoEnPlan*(#REF!&gt;0)</definedName>
    <definedName name="Plan" localSheetId="3">'Hoja de reporte 1'!PeríodoEnPlan*(#REF!&gt;0)</definedName>
    <definedName name="Plan" localSheetId="8">'Hoja de reporte 2'!PeríodoEnPlan*(#REF!&gt;0)</definedName>
    <definedName name="Plan" localSheetId="12">'Hoja de reporte 3'!PeríodoEnPlan*(#REF!&gt;0)</definedName>
    <definedName name="Plan" localSheetId="1">PeríodoEnPlan*(#REF!&gt;0)</definedName>
    <definedName name="Plan" localSheetId="6">'II parte'!PeríodoEnPlan*('II parte'!$F1&gt;0)</definedName>
    <definedName name="Plan" localSheetId="0">PeríodoEnPlan*(#REF!&gt;0)</definedName>
    <definedName name="Plan" localSheetId="9">'Informacion del Trámite 3'!PeríodoEnPlan*(#REF!&gt;0)</definedName>
    <definedName name="Plan" localSheetId="2">'Planificador 1'!PeríodoEnPlan*('Planificador 1'!$F1&gt;0)</definedName>
    <definedName name="Plan" localSheetId="7">'Planificador 2'!PeríodoEnPlan*('Planificador 2'!$F1&gt;0)</definedName>
    <definedName name="Plan" localSheetId="11">'Planificador 3'!PeríodoEnPlan*('Planificador 3'!$F1&gt;0)</definedName>
    <definedName name="Plan">PeríodoEnPlan*(#REF!&gt;0)</definedName>
    <definedName name="PorcentajeCompletado" localSheetId="10">' Hoja de ruta 3'!ExcesoPorcentajeCompletado*' Hoja de ruta 3'!PeríodoEnPlan</definedName>
    <definedName name="PorcentajeCompletado" localSheetId="3">'Hoja de reporte 1'!ExcesoPorcentajeCompletado*'Hoja de reporte 1'!PeríodoEnPlan</definedName>
    <definedName name="PorcentajeCompletado" localSheetId="8">'Hoja de reporte 2'!ExcesoPorcentajeCompletado*'Hoja de reporte 2'!PeríodoEnPlan</definedName>
    <definedName name="PorcentajeCompletado" localSheetId="12">'Hoja de reporte 3'!ExcesoPorcentajeCompletado*'Hoja de reporte 3'!PeríodoEnPlan</definedName>
    <definedName name="PorcentajeCompletado" localSheetId="1">ExcesoPorcentajeCompletado*PeríodoEnPlan</definedName>
    <definedName name="PorcentajeCompletado" localSheetId="6">'II parte'!ExcesoPorcentajeCompletado*'II parte'!PeríodoEnPlan</definedName>
    <definedName name="PorcentajeCompletado" localSheetId="0">ExcesoPorcentajeCompletado*PeríodoEnPlan</definedName>
    <definedName name="PorcentajeCompletado" localSheetId="9">'Informacion del Trámite 3'!ExcesoPorcentajeCompletado*'Informacion del Trámite 3'!PeríodoEnPlan</definedName>
    <definedName name="PorcentajeCompletado" localSheetId="2">'Planificador 1'!ExcesoPorcentajeCompletado*'Planificador 1'!PeríodoEnPlan</definedName>
    <definedName name="PorcentajeCompletado" localSheetId="7">'Planificador 2'!ExcesoPorcentajeCompletado*'Planificador 2'!PeríodoEnPlan</definedName>
    <definedName name="PorcentajeCompletado" localSheetId="11">'Planificador 3'!ExcesoPorcentajeCompletado*'Planificador 3'!PeríodoEnPlan</definedName>
    <definedName name="PorcentajeCompletado">ExcesoPorcentajeCompletado*PeríodoEnPlan</definedName>
    <definedName name="Porcentajecompletado1" localSheetId="10">' Hoja de ruta 3'!tri*' Hoja de ruta 3'!PeríodoEnPlan</definedName>
    <definedName name="Porcentajecompletado1" localSheetId="3">'Hoja de reporte 1'!tri*'Hoja de reporte 1'!PeríodoEnPlan</definedName>
    <definedName name="Porcentajecompletado1" localSheetId="8">'Hoja de reporte 2'!tri*'Hoja de reporte 2'!PeríodoEnPlan</definedName>
    <definedName name="Porcentajecompletado1" localSheetId="12">'Hoja de reporte 3'!tri*'Hoja de reporte 3'!PeríodoEnPlan</definedName>
    <definedName name="Porcentajecompletado1" localSheetId="1">'Hoja de ruta 1'!tri*PeríodoEnPlan</definedName>
    <definedName name="Porcentajecompletado1" localSheetId="0">'Informacion del Trámite 1'!tri*PeríodoEnPlan</definedName>
    <definedName name="Porcentajecompletado1" localSheetId="9">'Informacion del Trámite 3'!tri*'Informacion del Trámite 3'!PeríodoEnPlan</definedName>
    <definedName name="Porcentajecompletado1" localSheetId="2">'Planificador 1'!tri*PeríodoEnPlan</definedName>
    <definedName name="Porcentajecompletado1" localSheetId="11">'Planificador 3'!tri*PeríodoEnPlan</definedName>
    <definedName name="Porcentajecompletado1">tri*PeríodoEnPlan</definedName>
    <definedName name="Real" localSheetId="10">(' Hoja de ruta 3'!PeríodoReal*(#REF!&gt;0))*' Hoja de ruta 3'!PeríodoEnPlan</definedName>
    <definedName name="Real" localSheetId="3">('Hoja de reporte 1'!PeríodoReal*(#REF!&gt;0))*'Hoja de reporte 1'!PeríodoEnPlan</definedName>
    <definedName name="Real" localSheetId="8">('Hoja de reporte 2'!PeríodoReal*(#REF!&gt;0))*'Hoja de reporte 2'!PeríodoEnPlan</definedName>
    <definedName name="Real" localSheetId="12">('Hoja de reporte 3'!PeríodoReal*(#REF!&gt;0))*'Hoja de reporte 3'!PeríodoEnPlan</definedName>
    <definedName name="Real" localSheetId="1">(PeríodoReal*(#REF!&gt;0))*PeríodoEnPlan</definedName>
    <definedName name="Real" localSheetId="6">('II parte'!PeríodoReal*('II parte'!$H1&gt;0))*'II parte'!PeríodoEnPlan</definedName>
    <definedName name="Real" localSheetId="0">(PeríodoReal*(#REF!&gt;0))*PeríodoEnPlan</definedName>
    <definedName name="Real" localSheetId="9">('Informacion del Trámite 3'!PeríodoReal*(#REF!&gt;0))*'Informacion del Trámite 3'!PeríodoEnPlan</definedName>
    <definedName name="Real" localSheetId="2">('Planificador 1'!PeríodoReal*('Planificador 1'!$H1&gt;0))*'Planificador 1'!PeríodoEnPlan</definedName>
    <definedName name="Real" localSheetId="7">('Planificador 2'!PeríodoReal*('Planificador 2'!$H1&gt;0))*'Planificador 2'!PeríodoEnPlan</definedName>
    <definedName name="Real" localSheetId="11">('Planificador 3'!PeríodoReal*('Planificador 3'!$H1&gt;0))*'Planificador 3'!PeríodoEnPlan</definedName>
    <definedName name="Real">(PeríodoReal*(#REF!&gt;0))*PeríodoEnPlan</definedName>
    <definedName name="real0" localSheetId="10">' Hoja de ruta 3'!ExcesoPorcentajeCompletado*' Hoja de ruta 3'!PeríodoEnPlan</definedName>
    <definedName name="real0" localSheetId="3">ExcesoPorcentajeCompletado*PeríodoEnPlan</definedName>
    <definedName name="real0" localSheetId="12">ExcesoPorcentajeCompletado*PeríodoEnPlan</definedName>
    <definedName name="real0" localSheetId="1">ExcesoPorcentajeCompletado*PeríodoEnPlan</definedName>
    <definedName name="real0" localSheetId="0">ExcesoPorcentajeCompletado*PeríodoEnPlan</definedName>
    <definedName name="real0" localSheetId="9">'Informacion del Trámite 3'!ExcesoPorcentajeCompletado*'Informacion del Trámite 3'!PeríodoEnPlan</definedName>
    <definedName name="real0" localSheetId="2">ExcesoPorcentajeCompletado*PeríodoEnPlan</definedName>
    <definedName name="real0" localSheetId="11">ExcesoPorcentajeCompletado*PeríodoEnPlan</definedName>
    <definedName name="real0">ExcesoPorcentajeCompletado*PeríodoEnPlan</definedName>
    <definedName name="real1" localSheetId="10">(' Hoja de ruta 3'!PeríodoReal*(#REF!&gt;0))*' Hoja de ruta 3'!PeríodoEnPlan</definedName>
    <definedName name="real1" localSheetId="3">('Hoja de reporte 1'!PeríodoReal*(#REF!&gt;0))*'Hoja de reporte 1'!PeríodoEnPlan</definedName>
    <definedName name="real1" localSheetId="8">('Hoja de reporte 2'!PeríodoReal*(#REF!&gt;0))*'Hoja de reporte 2'!PeríodoEnPlan</definedName>
    <definedName name="real1" localSheetId="12">('Hoja de reporte 3'!PeríodoReal*(#REF!&gt;0))*'Hoja de reporte 3'!PeríodoEnPlan</definedName>
    <definedName name="real1" localSheetId="1">(PeríodoReal*(#REF!&gt;0))*PeríodoEnPlan</definedName>
    <definedName name="real1" localSheetId="0">(PeríodoReal*(#REF!&gt;0))*PeríodoEnPlan</definedName>
    <definedName name="real1" localSheetId="9">('Informacion del Trámite 3'!PeríodoReal*(#REF!&gt;0))*'Informacion del Trámite 3'!PeríodoEnPlan</definedName>
    <definedName name="real1" localSheetId="2">(PeríodoReal*(#REF!&gt;0))*PeríodoEnPlan</definedName>
    <definedName name="real1" localSheetId="11">(PeríodoReal*(#REF!&gt;0))*PeríodoEnPlan</definedName>
    <definedName name="real1">(PeríodoReal*(#REF!&gt;0))*PeríodoEnPlan</definedName>
    <definedName name="real2" localSheetId="10">(' Hoja de ruta 3'!PeríodoReal*(#REF!&gt;0))*' Hoja de ruta 3'!PeríodoEnPlan</definedName>
    <definedName name="real2" localSheetId="3">(PeríodoReal*(#REF!&gt;0))*PeríodoEnPlan</definedName>
    <definedName name="real2" localSheetId="12">(PeríodoReal*(#REF!&gt;0))*PeríodoEnPlan</definedName>
    <definedName name="real2" localSheetId="1">(PeríodoReal*(#REF!&gt;0))*PeríodoEnPlan</definedName>
    <definedName name="real2" localSheetId="0">(PeríodoReal*(#REF!&gt;0))*PeríodoEnPlan</definedName>
    <definedName name="real2" localSheetId="9">('Informacion del Trámite 3'!PeríodoReal*(#REF!&gt;0))*'Informacion del Trámite 3'!PeríodoEnPlan</definedName>
    <definedName name="real2" localSheetId="2">(PeríodoReal*(#REF!&gt;0))*PeríodoEnPlan</definedName>
    <definedName name="real2" localSheetId="11">(PeríodoReal*(#REF!&gt;0))*PeríodoEnPlan</definedName>
    <definedName name="real2">(PeríodoReal*(#REF!&gt;0))*PeríodoEnPlan</definedName>
    <definedName name="tramite" localSheetId="10">' Hoja de ruta 3'!ExcesoPorcentajeCompletado*' Hoja de ruta 3'!PeríodoEnPlan</definedName>
    <definedName name="tramite" localSheetId="3">ExcesoPorcentajeCompletado*PeríodoEnPlan</definedName>
    <definedName name="tramite" localSheetId="12">ExcesoPorcentajeCompletado*PeríodoEnPlan</definedName>
    <definedName name="tramite" localSheetId="1">ExcesoPorcentajeCompletado*PeríodoEnPlan</definedName>
    <definedName name="tramite" localSheetId="0">ExcesoPorcentajeCompletado*PeríodoEnPlan</definedName>
    <definedName name="tramite" localSheetId="9">'Informacion del Trámite 3'!ExcesoPorcentajeCompletado*'Informacion del Trámite 3'!PeríodoEnPlan</definedName>
    <definedName name="tramite" localSheetId="2">ExcesoPorcentajeCompletado*PeríodoEnPlan</definedName>
    <definedName name="tramite" localSheetId="11">ExcesoPorcentajeCompletado*PeríodoEnPlan</definedName>
    <definedName name="tramite">ExcesoPorcentajeCompletado*PeríodoEnPlan</definedName>
    <definedName name="Tramite1actual" localSheetId="10">#REF!=MEDIAN(#REF!,#REF!,#REF!+#REF!-1)</definedName>
    <definedName name="Tramite1actual" localSheetId="3">#REF!=MEDIAN(#REF!,#REF!,#REF!+#REF!-1)</definedName>
    <definedName name="Tramite1actual" localSheetId="8">#REF!=MEDIAN(#REF!,#REF!,#REF!+#REF!-1)</definedName>
    <definedName name="Tramite1actual" localSheetId="12">#REF!=MEDIAN(#REF!,#REF!,#REF!+#REF!-1)</definedName>
    <definedName name="Tramite1actual" localSheetId="1">#REF!=MEDIAN(#REF!,#REF!,#REF!+#REF!-1)</definedName>
    <definedName name="Tramite1actual" localSheetId="0">#REF!=MEDIAN(#REF!,#REF!,#REF!+#REF!-1)</definedName>
    <definedName name="Tramite1actual" localSheetId="9">#REF!=MEDIAN(#REF!,#REF!,#REF!+#REF!-1)</definedName>
    <definedName name="Tramite1actual" localSheetId="2">#REF!=MEDIAN(#REF!,#REF!,#REF!+#REF!-1)</definedName>
    <definedName name="Tramite1actual" localSheetId="11">#REF!=MEDIAN(#REF!,#REF!,#REF!+#REF!-1)</definedName>
    <definedName name="Tramite1actual">#REF!=MEDIAN(#REF!,#REF!,#REF!+#REF!-1)</definedName>
    <definedName name="tramite2" localSheetId="10">#REF!=MEDIAN(#REF!,#REF!,#REF!+#REF!-1)</definedName>
    <definedName name="tramite2" localSheetId="3">#REF!=MEDIAN(#REF!,#REF!,#REF!+#REF!-1)</definedName>
    <definedName name="tramite2" localSheetId="8">#REF!=MEDIAN(#REF!,#REF!,#REF!+#REF!-1)</definedName>
    <definedName name="tramite2" localSheetId="12">#REF!=MEDIAN(#REF!,#REF!,#REF!+#REF!-1)</definedName>
    <definedName name="tramite2" localSheetId="1">#REF!=MEDIAN(#REF!,#REF!,#REF!+#REF!-1)</definedName>
    <definedName name="tramite2" localSheetId="0">#REF!=MEDIAN(#REF!,#REF!,#REF!+#REF!-1)</definedName>
    <definedName name="tramite2" localSheetId="9">#REF!=MEDIAN(#REF!,#REF!,#REF!+#REF!-1)</definedName>
    <definedName name="tramite2" localSheetId="2">#REF!=MEDIAN(#REF!,#REF!,#REF!+#REF!-1)</definedName>
    <definedName name="tramite2" localSheetId="11">#REF!=MEDIAN(#REF!,#REF!,#REF!+#REF!-1)</definedName>
    <definedName name="tramite2">#REF!=MEDIAN(#REF!,#REF!,#REF!+#REF!-1)</definedName>
    <definedName name="tramite2actual" localSheetId="10">#REF!=MEDIAN(#REF!,#REF!,#REF!+#REF!-1)</definedName>
    <definedName name="tramite2actual" localSheetId="3">#REF!=MEDIAN(#REF!,#REF!,#REF!+#REF!-1)</definedName>
    <definedName name="tramite2actual" localSheetId="8">#REF!=MEDIAN(#REF!,#REF!,#REF!+#REF!-1)</definedName>
    <definedName name="tramite2actual" localSheetId="12">#REF!=MEDIAN(#REF!,#REF!,#REF!+#REF!-1)</definedName>
    <definedName name="tramite2actual" localSheetId="1">#REF!=MEDIAN(#REF!,#REF!,#REF!+#REF!-1)</definedName>
    <definedName name="tramite2actual" localSheetId="0">#REF!=MEDIAN(#REF!,#REF!,#REF!+#REF!-1)</definedName>
    <definedName name="tramite2actual" localSheetId="9">#REF!=MEDIAN(#REF!,#REF!,#REF!+#REF!-1)</definedName>
    <definedName name="tramite2actual" localSheetId="2">#REF!=MEDIAN(#REF!,#REF!,#REF!+#REF!-1)</definedName>
    <definedName name="tramite2actual" localSheetId="11">#REF!=MEDIAN(#REF!,#REF!,#REF!+#REF!-1)</definedName>
    <definedName name="tramite2actual">#REF!=MEDIAN(#REF!,#REF!,#REF!+#REF!-1)</definedName>
    <definedName name="tri" localSheetId="10">(#REF!=MEDIAN(#REF!,#REF!,#REF!+#REF!)*(#REF!&gt;0))*((#REF!&lt;(INT(#REF!+#REF!*#REF!)))+(#REF!=#REF!))*(#REF!&gt;0)</definedName>
    <definedName name="tri" localSheetId="3">(#REF!=MEDIAN(#REF!,#REF!,#REF!+#REF!)*(#REF!&gt;0))*((#REF!&lt;(INT(#REF!+#REF!*#REF!)))+(#REF!=#REF!))*(#REF!&gt;0)</definedName>
    <definedName name="tri" localSheetId="8">(#REF!=MEDIAN(#REF!,#REF!,#REF!+#REF!)*(#REF!&gt;0))*((#REF!&lt;(INT(#REF!+#REF!*#REF!)))+(#REF!=#REF!))*(#REF!&gt;0)</definedName>
    <definedName name="tri" localSheetId="12">(#REF!=MEDIAN(#REF!,#REF!,#REF!+#REF!)*(#REF!&gt;0))*((#REF!&lt;(INT(#REF!+#REF!*#REF!)))+(#REF!=#REF!))*(#REF!&gt;0)</definedName>
    <definedName name="tri" localSheetId="1">(#REF!=MEDIAN(#REF!,#REF!,#REF!+#REF!)*(#REF!&gt;0))*((#REF!&lt;(INT(#REF!+#REF!*#REF!)))+(#REF!=#REF!))*(#REF!&gt;0)</definedName>
    <definedName name="tri" localSheetId="0">(#REF!=MEDIAN(#REF!,#REF!,#REF!+#REF!)*(#REF!&gt;0))*((#REF!&lt;(INT(#REF!+#REF!*#REF!)))+(#REF!=#REF!))*(#REF!&gt;0)</definedName>
    <definedName name="tri" localSheetId="9">(#REF!=MEDIAN(#REF!,#REF!,#REF!+#REF!)*(#REF!&gt;0))*((#REF!&lt;(INT(#REF!+#REF!*#REF!)))+(#REF!=#REF!))*(#REF!&gt;0)</definedName>
    <definedName name="tri" localSheetId="2">(#REF!=MEDIAN(#REF!,#REF!,#REF!+#REF!)*(#REF!&gt;0))*((#REF!&lt;(INT(#REF!+#REF!*#REF!)))+(#REF!=#REF!))*(#REF!&gt;0)</definedName>
    <definedName name="tri" localSheetId="11">(#REF!=MEDIAN(#REF!,#REF!,#REF!+#REF!)*(#REF!&gt;0))*((#REF!&lt;(INT(#REF!+#REF!*#REF!)))+(#REF!=#REF!))*(#REF!&gt;0)</definedName>
    <definedName name="tri">(#REF!=MEDIAN(#REF!,#REF!,#REF!+#REF!)*(#REF!&gt;0))*((#REF!&lt;(INT(#REF!+#REF!*#REF!)))+(#REF!=#REF!))*(#REF!&gt;0)</definedName>
  </definedNames>
  <calcPr calcId="171027"/>
</workbook>
</file>

<file path=xl/calcChain.xml><?xml version="1.0" encoding="utf-8"?>
<calcChain xmlns="http://schemas.openxmlformats.org/spreadsheetml/2006/main">
  <c r="G9" i="19" l="1"/>
  <c r="F11" i="19"/>
  <c r="F12" i="19"/>
  <c r="F13" i="19"/>
  <c r="F14" i="19"/>
  <c r="F15" i="19"/>
  <c r="F16" i="19"/>
  <c r="F17" i="19"/>
  <c r="G9" i="11"/>
  <c r="F11" i="11"/>
  <c r="F12" i="11"/>
  <c r="F13" i="11"/>
  <c r="F14" i="11"/>
  <c r="F15" i="11"/>
  <c r="F16" i="11"/>
  <c r="F17" i="11"/>
  <c r="F18" i="11"/>
  <c r="F19" i="11"/>
  <c r="F20" i="11"/>
  <c r="F21" i="11"/>
  <c r="F22" i="11"/>
  <c r="F23" i="11"/>
  <c r="F24" i="11"/>
  <c r="F25" i="11"/>
  <c r="F26" i="11"/>
  <c r="F27" i="11"/>
  <c r="F28" i="11"/>
  <c r="F29" i="11"/>
  <c r="F30" i="11"/>
  <c r="G9" i="15"/>
  <c r="F29" i="15"/>
  <c r="E6" i="20" l="1"/>
  <c r="G14" i="19" l="1"/>
  <c r="G10" i="19"/>
  <c r="F10" i="19"/>
  <c r="E15" i="18"/>
  <c r="F28" i="15" l="1"/>
  <c r="F27" i="15"/>
  <c r="F26" i="15"/>
  <c r="G25" i="15"/>
  <c r="F25" i="15"/>
  <c r="F24" i="15"/>
  <c r="F23" i="15"/>
  <c r="F22" i="15"/>
  <c r="F21" i="15"/>
  <c r="G20" i="15"/>
  <c r="F20" i="15"/>
  <c r="F19" i="15"/>
  <c r="F18" i="15"/>
  <c r="F17" i="15"/>
  <c r="F16" i="15"/>
  <c r="F15" i="15"/>
  <c r="F14" i="15"/>
  <c r="F13" i="15"/>
  <c r="F12" i="15"/>
  <c r="F11" i="15"/>
  <c r="G10" i="15"/>
  <c r="E6" i="16" s="1"/>
  <c r="F10" i="15"/>
  <c r="E14" i="14"/>
  <c r="E6" i="12" l="1"/>
  <c r="G27" i="11" l="1"/>
  <c r="G22" i="11"/>
  <c r="G18" i="11"/>
  <c r="G13" i="11"/>
  <c r="G10" i="11"/>
  <c r="F10" i="11" l="1"/>
  <c r="G8" i="7"/>
  <c r="E14" i="3" l="1"/>
  <c r="F34" i="7"/>
  <c r="F33" i="7"/>
  <c r="F32" i="7"/>
  <c r="F31" i="7"/>
  <c r="F30" i="7"/>
  <c r="F29" i="7"/>
  <c r="F28" i="7"/>
  <c r="F27" i="7"/>
  <c r="F26" i="7"/>
  <c r="F25" i="7"/>
  <c r="F24" i="7"/>
  <c r="F23" i="7"/>
  <c r="F22" i="7"/>
  <c r="F21" i="7"/>
  <c r="F20" i="7"/>
  <c r="F19" i="7"/>
  <c r="F18" i="7"/>
  <c r="F17" i="7"/>
  <c r="F16" i="7"/>
  <c r="F15" i="7"/>
  <c r="F14" i="7"/>
  <c r="F13" i="7"/>
  <c r="F12" i="7"/>
  <c r="F11" i="7"/>
  <c r="F10" i="7"/>
  <c r="F9" i="7"/>
</calcChain>
</file>

<file path=xl/sharedStrings.xml><?xml version="1.0" encoding="utf-8"?>
<sst xmlns="http://schemas.openxmlformats.org/spreadsheetml/2006/main" count="426" uniqueCount="211">
  <si>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</si>
  <si>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</si>
  <si>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</si>
  <si>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</si>
  <si>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</si>
  <si>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</si>
  <si>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</si>
  <si>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</si>
  <si>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</si>
  <si>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</si>
  <si>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</si>
  <si>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</si>
  <si>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</si>
  <si>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</si>
  <si>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</si>
  <si>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</si>
  <si>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</si>
  <si>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</si>
  <si>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</si>
  <si>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</si>
  <si>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</si>
  <si>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</si>
  <si>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</si>
  <si>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</si>
  <si>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</si>
  <si>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</si>
  <si>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</si>
  <si>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</si>
  <si>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</si>
  <si>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</si>
  <si>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</si>
  <si>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</si>
  <si>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</si>
  <si>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</si>
  <si>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</si>
  <si>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</si>
  <si>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</si>
  <si>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</si>
  <si>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</si>
  <si>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</si>
  <si>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</si>
  <si>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</si>
  <si>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</si>
  <si>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</si>
  <si>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</si>
  <si>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De acuerdo con lo programado (    )</t>
  </si>
  <si>
    <t>Con riesgo de incumplimiento (    )</t>
  </si>
  <si>
    <t>¿EXISTEN ALERTAS QUE REQUIERAN LA COLABORACIÓN DEL MEIC O DEL CONSEJO PRESIDENCIAL DE GOBIERNO?</t>
  </si>
  <si>
    <t>Con rezago en lo programado (    )</t>
  </si>
  <si>
    <t xml:space="preserve">¿SE ADJUNTAN DOCUMENTOS  SOPORTE?
</t>
  </si>
  <si>
    <t>¿SI LA MEJORA SE CLASIFICA CON REZAGO O RIESGO DE INCUMPLIMIENTO?</t>
  </si>
  <si>
    <t xml:space="preserve">INDIQUE LAS LIMITACIONES:
INDIQUE LAS ACCIONES DE MEJORA: </t>
  </si>
  <si>
    <t>SI SE HAN REALIZADO AJUSTES SUSTANCIALES AL PLANIFICADOR, INDIQUE CUALES</t>
  </si>
  <si>
    <t xml:space="preserve">     ☐   INCLUSION DE NUEVAS ACTIVIDADES
     ☐   CAMBIO DE FECHAS EN LAS ACTIVIDADES
     ☐   ELIMINACION DE ACTIVIDADADES 
     ☐   OTROS (ESPECIFIQUE) _______________________</t>
  </si>
  <si>
    <t xml:space="preserve">INDIQUE CAULES LAS ALERTAS: </t>
  </si>
  <si>
    <t>INDICAR DE MANERA RESUMIDA, LOS PRINCIPALES AVANCES</t>
  </si>
  <si>
    <t>HOJA DE REPORTE DE AVANCES DEL PLAN DE MEJORA REGULATORIA</t>
  </si>
  <si>
    <r>
      <rPr>
        <b/>
        <sz val="9.5"/>
        <color indexed="23"/>
        <rFont val="Arial"/>
        <family val="2"/>
      </rPr>
      <t>ACTIVIDAD</t>
    </r>
  </si>
  <si>
    <r>
      <rPr>
        <b/>
        <sz val="9.5"/>
        <color indexed="23"/>
        <rFont val="Arial"/>
        <family val="2"/>
      </rPr>
      <t>DURACIÓN</t>
    </r>
  </si>
  <si>
    <t>BANHVI</t>
  </si>
  <si>
    <t>1.1</t>
  </si>
  <si>
    <t>2.1</t>
  </si>
  <si>
    <t>Análisis de la pertinencia de los requisitos vigentes.</t>
  </si>
  <si>
    <t>Oficiales de Mejora Regulatoria</t>
  </si>
  <si>
    <t>1.2</t>
  </si>
  <si>
    <t>Planteamiento de alternativas para la simplicación y mejora de los requisitos vigentes.</t>
  </si>
  <si>
    <t>6.2</t>
  </si>
  <si>
    <t>Validación de la propuesta integral de modificación, mediante consulta sectorial.</t>
  </si>
  <si>
    <r>
      <rPr>
        <b/>
        <sz val="13"/>
        <color indexed="10"/>
        <rFont val="Calibri"/>
        <family val="2"/>
      </rPr>
      <t>NOTA:</t>
    </r>
    <r>
      <rPr>
        <sz val="13"/>
        <color indexed="63"/>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</si>
  <si>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Barrio Dent, San Pedro de Montes de Oca
Lunes a jueves de las 8:00 am a 17:00 pm
Viernes de 08 am a las 16:00 hrs.</t>
  </si>
  <si>
    <t>2527-7400</t>
  </si>
  <si>
    <t>2527-7497</t>
  </si>
  <si>
    <r>
      <t>REQUERIMIENTO EN RECURSOS:</t>
    </r>
    <r>
      <rPr>
        <sz val="10"/>
        <color theme="4"/>
        <rFont val="Arial"/>
        <family val="2"/>
      </rPr>
      <t xml:space="preserve"> </t>
    </r>
    <r>
      <rPr>
        <sz val="10"/>
        <rFont val="Arial"/>
        <family val="2"/>
      </rPr>
      <t>El recurso que se necesita es operativo, a cargo de funcionarios de ambas instituciones y no se requerirá de recurso presupuestario adicional.</t>
    </r>
  </si>
  <si>
    <r>
      <t xml:space="preserve">DESCRIPCIÓN DE LA REFORMA: </t>
    </r>
    <r>
      <rPr>
        <sz val="10"/>
        <rFont val="Arial"/>
        <family val="2"/>
      </rPr>
      <t>El problema que se pretende resolver es la eventual modificación o eliminación de requisitos reglamentarios y administrativos que innecesariamente complejizan y ralentizan el trámite del BFV.
Por lo tanto, se pretende revisar integralmente y actualizar los requisitos de las solicitudes de BFV, en sus diversos programas.</t>
    </r>
  </si>
  <si>
    <t>Posibilita que las personas y familias potenciales beneficiarias del BFV, y el público en general, cuenten con información precisa y transparente, que se hará pública por medio de la página web del MIVAH y el BANHVI, sobre los requisitos de solicitud del BFV, propiciando un uso más eficiente de los recursos del Fondo de Subsidios para la Vivienda.</t>
  </si>
  <si>
    <r>
      <t>LIDER:</t>
    </r>
    <r>
      <rPr>
        <sz val="10"/>
        <rFont val="Arial"/>
        <family val="2"/>
      </rPr>
      <t xml:space="preserve"> Los oficiales de simplificación de trámites, quienes a la vez lideran este proceso, son la señora Ana Cristina Trejos Murillo, Viceministra de Vivienda y Asentamientos Humanos y el Subgerente Financiero y de Operaciones del BANHVI, señor Alexander Sandoval. La unidad encargada de ejercer el liderazgo en la conformación del equipo de trabajo e implementación de la reforma es el Fondo de Subsidios para la Vivienda del BANHVI.</t>
    </r>
  </si>
  <si>
    <r>
      <t xml:space="preserve">EQUIPO QUE ACOMPAÑA/PARTICIPA: </t>
    </r>
    <r>
      <rPr>
        <sz val="10"/>
        <rFont val="Arial"/>
        <family val="2"/>
      </rPr>
      <t xml:space="preserve">Varios departamentos y unidades del MIVAH y del BANHVI acompañan el proceso de implementación de la reforma, especialmente del FOSUVI y la Asesoría Legal del banco. A la vez, es pertinente señalar que, en el marco de la mencionada CIV, se ha integrado una subcomisión de trabajo conformada por el MIVAH, el BANHVI y técnicos de las EA, de las empresas desarrolladoras y de las organizaciones sociales de vivienda, que participarán activa y permanentemente en el proceso. </t>
    </r>
  </si>
  <si>
    <r>
      <t xml:space="preserve">PRÓXIMOS PASOS: </t>
    </r>
    <r>
      <rPr>
        <sz val="10"/>
        <rFont val="Arial"/>
        <family val="2"/>
      </rPr>
      <t xml:space="preserve">Para iniciar el proceso de implementación de esta reforma, un equipo de trabajo con funcionarios de ambas entidades y de la citada subcomisión de trabajo de la CIV, hará un diagnóstico general de la aplicación de los requisitos y procedimientos en el trámite de la solicitud del BFV. </t>
    </r>
  </si>
  <si>
    <t xml:space="preserve">☐ SI           NO      </t>
  </si>
  <si>
    <t xml:space="preserve"> SI          ☐ NO      </t>
  </si>
  <si>
    <t xml:space="preserve">ESPECIFIQUE QUÉ DOCUMENTOS: </t>
  </si>
  <si>
    <t>Requisitos para la solicitud del BFV, contenidos en reglamentos administrativos y acuerdos de la Junta Directiva del BANHVI.</t>
  </si>
  <si>
    <t>Permanente</t>
  </si>
  <si>
    <t>Sin costo</t>
  </si>
  <si>
    <t>Documentación requerida para la postulación al BFV.</t>
  </si>
  <si>
    <t>Oficina Central del BANHVI.</t>
  </si>
  <si>
    <t>Pamela Quirós</t>
  </si>
  <si>
    <t>Sistematización  concordada (legal y administrativamente) de los requisitos establecidos para la solicitud del BFV.</t>
  </si>
  <si>
    <t>Elaboración de un informe de sistematización concordada de requisitos establecidos para la solicitud del BFV.</t>
  </si>
  <si>
    <t>Revisión de los requisitos reglamentarios y administrativos establecidos para la solicitud del BFV.</t>
  </si>
  <si>
    <t>3.</t>
  </si>
  <si>
    <t>Propuesta integral de modificación de los requisitos para la solicitud del BFV.</t>
  </si>
  <si>
    <t>Oficialización de la propuesta de la metodología, por parte de la Junta Directiva del BANHVI.</t>
  </si>
  <si>
    <t>Presentación de la propuesta de metodología, ante la Junta Directiva del BANHVI.</t>
  </si>
  <si>
    <t>Ratificación de la propuesta de metodología, por parte de la Junta Directiva del BANHVI.</t>
  </si>
  <si>
    <t xml:space="preserve">Publicación del Acuerdo de ejecución de la metodología, en el Diario Oficial La Gaceta. </t>
  </si>
  <si>
    <t>Aplicación de la metodología.</t>
  </si>
  <si>
    <r>
      <t xml:space="preserve">Transferencia de la metodología a las EA. </t>
    </r>
    <r>
      <rPr>
        <vertAlign val="superscript"/>
        <sz val="10"/>
        <color rgb="FF404040"/>
        <rFont val="Calibri"/>
        <family val="2"/>
        <scheme val="minor"/>
      </rPr>
      <t>1/</t>
    </r>
  </si>
  <si>
    <r>
      <t>Aplicación de la metodología, por parte de las entidades autorizadas.</t>
    </r>
    <r>
      <rPr>
        <vertAlign val="superscript"/>
        <sz val="10"/>
        <color rgb="FF404040"/>
        <rFont val="Calibri"/>
        <family val="2"/>
        <scheme val="minor"/>
      </rPr>
      <t xml:space="preserve"> </t>
    </r>
  </si>
  <si>
    <t>Evaluación de la aplicación de la metodología.</t>
  </si>
  <si>
    <t>4.</t>
  </si>
  <si>
    <t>Oficialización de la propuesta integral de modificación, por parte de la Junta Directiva del BANHVI.</t>
  </si>
  <si>
    <t>Presentación de la propuesta integral de modificación, ante la Junta Directiva del BANHVI.</t>
  </si>
  <si>
    <t>Ratificación de la propuesta integral de modificación, por parte de la Junta Directiva del BANHVI.</t>
  </si>
  <si>
    <t xml:space="preserve">Publicación del Acuerdo de ejecución de la modificación integral de requisitos reglamentarios y administrativos para la solicitud del BFV, en el Diario Oficial La Gaceta. </t>
  </si>
  <si>
    <t>5.</t>
  </si>
  <si>
    <t>Aplicación de la modificación integral de requisitos.</t>
  </si>
  <si>
    <r>
      <t>Aplicación de la modificación integral de requisitos, por parte de las entidades autorizadas.</t>
    </r>
    <r>
      <rPr>
        <vertAlign val="superscript"/>
        <sz val="10"/>
        <color rgb="FF404040"/>
        <rFont val="Calibri"/>
        <family val="2"/>
        <scheme val="minor"/>
      </rPr>
      <t xml:space="preserve"> </t>
    </r>
  </si>
  <si>
    <t>Evaluación de la aplicación de la modificación integral de requisitos.</t>
  </si>
  <si>
    <t>Identificación de los antecedentes legales, reglamentarios y administrativos que sustentan la existencia de cada requisito asociado a la solicitud del BFV.</t>
  </si>
  <si>
    <t>BANHVI
MIVAH</t>
  </si>
  <si>
    <t>BANHVI
MIVAH
Sub-comisión de trabajo de la Comisión Intersectorial de Vivienda</t>
  </si>
  <si>
    <t>6.</t>
  </si>
  <si>
    <t>6.1</t>
  </si>
  <si>
    <t>8.</t>
  </si>
  <si>
    <t>8.1</t>
  </si>
  <si>
    <t>8.2</t>
  </si>
  <si>
    <t>8.3</t>
  </si>
  <si>
    <t>10.</t>
  </si>
  <si>
    <t>10.1</t>
  </si>
  <si>
    <t>10.2</t>
  </si>
  <si>
    <t>1.</t>
  </si>
  <si>
    <t>2.</t>
  </si>
  <si>
    <t>7.</t>
  </si>
  <si>
    <t>9.</t>
  </si>
  <si>
    <t xml:space="preserve">pamquiros@banhvi.fi.cr </t>
  </si>
  <si>
    <r>
      <t>TRÁMITE O SERVICIO:</t>
    </r>
    <r>
      <rPr>
        <sz val="10"/>
        <rFont val="Arial"/>
        <family val="2"/>
      </rPr>
      <t xml:space="preserve"> Revisión integral de requisitos reglamentarios y administrativos aplicados en la calificación al Bono Familiar de Vivienda (BFV). </t>
    </r>
  </si>
  <si>
    <t xml:space="preserve">Revisión integral de requisitos reglamentarios y administrativos aplicados en la calificación al Bono Familiar de Vivienda (BFV). </t>
  </si>
  <si>
    <t>Banco Hipotecario de la Vivienda (BANHVI).</t>
  </si>
  <si>
    <t>Dirección Fondo de Subsidios para la Vivienda (FOSUVI).</t>
  </si>
  <si>
    <t>Bono Familiar de Vivienda.</t>
  </si>
  <si>
    <t>Ley 7052 y sus reformas de creación del Sistema financiero Nacional para la Vivienda (SFNV). 
Reglamento de Operaciones del SFNV.
Acuerdos de Junta Directiva.</t>
  </si>
  <si>
    <t xml:space="preserve">Trámite 2 del PMR 2017: Revisión integral de requisitos reglamentarios y administrativos aplicados en la calificación al Bono Familiar de Vivienda (BFV). </t>
  </si>
  <si>
    <t>El problema que se pretende resolver es la eventual modificación o eliminación de requisitos reglamentarios y administrativos que innecesariamente complejizan y ralentizan el trámite del BFV.
Por lo tanto, se pretende revisar integralmente y actualizar los requisitos de las solicitudes de BFV, en sus diversos programas.</t>
  </si>
  <si>
    <t>I Informe de avance de PMR 2017.</t>
  </si>
  <si>
    <t>II Informe de avance de PMR 2017.</t>
  </si>
  <si>
    <t>III Informe de avance de PMR 2017.</t>
  </si>
  <si>
    <t>IV Informe de avance de PMR 2017.</t>
  </si>
  <si>
    <t>V Informe de avance de PMR 2017.</t>
  </si>
  <si>
    <t xml:space="preserve">Metodología unificada de atención en ventanilla de las entidades autorizadas (EA), a postulantes al Bono Familiar de la Vivienda (BFV) y empresas desarrolladoras. </t>
  </si>
  <si>
    <t>Discrepancias en la gestión de información en ventanilla de las EA.</t>
  </si>
  <si>
    <t>Ley 7052 y sus reformas de creación del Sistema Financiero Nacional para la Vivienda (SFNV).
Reglamento de Operaciones del SFNV.
Acuerdos de la Junta Directiva del BANHVI.</t>
  </si>
  <si>
    <t>Sin costos</t>
  </si>
  <si>
    <t>Ninguno</t>
  </si>
  <si>
    <t>Oficina Central BANHVI</t>
  </si>
  <si>
    <t>pamquiros@banhvi.fi.cr</t>
  </si>
  <si>
    <r>
      <t xml:space="preserve">TRÁMITE O SERVICIO: </t>
    </r>
    <r>
      <rPr>
        <sz val="10"/>
        <rFont val="Arial"/>
        <family val="2"/>
      </rPr>
      <t xml:space="preserve">Metodología unificada de atención en ventanilla de las entidades autorizadas (EA), a postulantes al Bono Familiar de la Vivienda (BFV) y empresas desarrolladoras. </t>
    </r>
  </si>
  <si>
    <r>
      <t xml:space="preserve">DESCRIPCIÓN DE LA REFORMA: </t>
    </r>
    <r>
      <rPr>
        <sz val="10"/>
        <rFont val="Arial"/>
        <family val="2"/>
      </rPr>
      <t>El problema que se pretende resolver es las discrepancias en la gestión de información en ventanilla, dirigida a las familias postulantes al BFV y en la atención a las empresas desarrolladoras.
Por lo tanto, se pretende estandarizar la gestión de información en el trámite de postulación al BFV y en la atención de las empresas desarrolladoras, por medio de la emisión de una metodología unificada para ser aplicada en toda ventanilla de las entidades autorizadas.</t>
    </r>
  </si>
  <si>
    <r>
      <t>FUENTE:</t>
    </r>
    <r>
      <rPr>
        <sz val="10"/>
        <rFont val="Arial"/>
        <family val="2"/>
      </rPr>
      <t xml:space="preserve"> Esta mejora se origina en la comprobada necesidad de estandarizar la atención en ventanilla.</t>
    </r>
  </si>
  <si>
    <t xml:space="preserve">La aplicación de la presente propuesta, implicará una agilización del trámite de bonos ordinarios y programas al amparo del Artículo 59 de la Ley del SFNV.
Además, lo anterior representa un beneficio para el usuario del servicio en ventanilla (postulante o desarrollador), y la propia EA, en cuanto a los tiempos de tramitación.
 </t>
  </si>
  <si>
    <r>
      <t xml:space="preserve">EQUIPO QUE ACOMPAÑA/PARTICIPA: </t>
    </r>
    <r>
      <rPr>
        <sz val="10"/>
        <rFont val="Arial"/>
        <family val="2"/>
      </rPr>
      <t>Varios departamentos y unidades del MIVAH y del BANHVI acompañan el proceso de implementación de la reforma, especialmente del FOSUVI.</t>
    </r>
  </si>
  <si>
    <r>
      <t xml:space="preserve">PRÓXIMOS PASOS: </t>
    </r>
    <r>
      <rPr>
        <sz val="10"/>
        <rFont val="Arial"/>
        <family val="2"/>
      </rPr>
      <t xml:space="preserve">Para iniciar el proceso de implementación de esta mejora, un equipo de trabajo con funcionarios de ambas entidades, hará un diagnóstico sobre la atención en ventanilla para determinar las variables que se deberán incluir en la nueva metodología de atención.  </t>
    </r>
  </si>
  <si>
    <r>
      <t xml:space="preserve">REQUERIMIENTO EN RECURSOS: </t>
    </r>
    <r>
      <rPr>
        <sz val="10"/>
        <rFont val="Arial"/>
        <family val="2"/>
      </rPr>
      <t>El recurso que se necesita es operativo, a cargo de funcionarios de ambas instituciones y no se requerirá de recurso presupuestario adicional.</t>
    </r>
  </si>
  <si>
    <r>
      <t xml:space="preserve">Trámite 1 del PMR 2017: </t>
    </r>
    <r>
      <rPr>
        <sz val="13"/>
        <color theme="1" tint="0.24994659260841701"/>
        <rFont val="Cambria"/>
        <family val="1"/>
        <scheme val="major"/>
      </rPr>
      <t xml:space="preserve">Metodología unificada de atención en ventanilla de las entidades autorizadas (EA), a postulantes al Bono Familiar de la Vivienda (BFV) y empresas desarrolladoras. </t>
    </r>
  </si>
  <si>
    <r>
      <rPr>
        <b/>
        <sz val="10"/>
        <color indexed="23"/>
        <rFont val="Calibri"/>
        <family val="2"/>
        <scheme val="minor"/>
      </rPr>
      <t>ACTIVIDAD</t>
    </r>
  </si>
  <si>
    <r>
      <rPr>
        <b/>
        <sz val="10"/>
        <color indexed="23"/>
        <rFont val="Calibri"/>
        <family val="2"/>
        <scheme val="minor"/>
      </rPr>
      <t>DURACIÓN</t>
    </r>
  </si>
  <si>
    <t>Diseño de una metodología unificada de atención en ventanilla de las entidades autorizadas, a postulantes al BFV y empresas desarrolladoras.</t>
  </si>
  <si>
    <t xml:space="preserve">1.1 </t>
  </si>
  <si>
    <t>Análisis de la experiencia de la atención en ventanilla de las EA.</t>
  </si>
  <si>
    <t xml:space="preserve">1.2 </t>
  </si>
  <si>
    <t>Desarrollo de los nuevos procedimientos de atención.</t>
  </si>
  <si>
    <t>1.3</t>
  </si>
  <si>
    <t>Validación de la propuesta de metodología con la CA, los desarrolladores y representantes de los beneficiarios.</t>
  </si>
  <si>
    <t>1.4</t>
  </si>
  <si>
    <t>Análisis de la realimentación de la validación.</t>
  </si>
  <si>
    <t>1.5</t>
  </si>
  <si>
    <t>Ajustes a la metodología.</t>
  </si>
  <si>
    <t>6.3</t>
  </si>
  <si>
    <r>
      <rPr>
        <vertAlign val="superscript"/>
        <sz val="10"/>
        <color rgb="FF404040"/>
        <rFont val="Calibri"/>
        <family val="2"/>
      </rPr>
      <t>1/</t>
    </r>
    <r>
      <rPr>
        <sz val="10"/>
        <color rgb="FF404040"/>
        <rFont val="Calibri"/>
        <family val="2"/>
      </rPr>
      <t xml:space="preserve"> Acciones de información y capacitación a las EA.</t>
    </r>
  </si>
  <si>
    <t>El problema que se pretende resolver es las discrepancias en la gestión de información en ventanilla, dirigida a las familias postulantes al BFV y en la atención a las empresas desarrolladoras.
Por lo tanto, se pretende estandarizar la gestión de información en el trámite de postulación al BFV y en la atención de las empresas desarrolladoras, por medio de la emisión de una metodología unificada para ser aplicada en toda ventanilla de las entidades autorizadas.</t>
  </si>
  <si>
    <t>La aplicación de la presente propuesta, implicará una agilización del trámite de bonos ordinarios y programas al amparo del Artículo 59 de la Ley del SFNV.
Además, lo anterior representa un beneficio para el usuario del servicio en ventanilla (postulante o desarrollador), y la propia EA, en cuanto a los tiempos de tramitación.</t>
  </si>
  <si>
    <t xml:space="preserve">☐ SI          ☐ NO      </t>
  </si>
  <si>
    <t>ESPECIFIQUE QUÉ DOCUMENTOS:</t>
  </si>
  <si>
    <r>
      <t xml:space="preserve">FUENTE: </t>
    </r>
    <r>
      <rPr>
        <sz val="10"/>
        <rFont val="Arial"/>
        <family val="2"/>
      </rPr>
      <t>Esta mejora se origina en el reclamo de las personas y familias solicitantes del BFV, cuya percepción es compartida por el MIVAH, el BANHVI y los representantes técnicos de la Comisión Intersectorial de Vivienda (CIV).</t>
    </r>
  </si>
  <si>
    <t>Revisión integral de los requisitos de proyectos habitacionales financiados al amparo del artículo 59 de la Ley N° 7052 (modalidades S-001, S-002 y S-004).</t>
  </si>
  <si>
    <t>Ministerio de Vivienda y Asentamientos Humanos
Banco Hipotecario de la Vivienda</t>
  </si>
  <si>
    <t>Dirección Fondo de Subsidios para la Vivienda (FOSUVI)</t>
  </si>
  <si>
    <t>Aprobación de proyectos habitacionales al amparo del artículo 59 de la Ley 7052</t>
  </si>
  <si>
    <t>La solicitud de financiamiento en la modalidad S-001, contempla compra de finca en verde, desarrollo de obras de urbanización y construcción de viviendas. En el caso de los            S-002, se contempla el financiamiento para la compra de lotes totalmente urbanizados y construcción de viviendas.</t>
  </si>
  <si>
    <t>Ley 7052 y sus reformas de creación del Sistema financiero Nacional para la Vivienda. 
Reglamento de Operaciones del SFNV</t>
  </si>
  <si>
    <t>Permanente.</t>
  </si>
  <si>
    <t>Gratuito.</t>
  </si>
  <si>
    <t>Guías para la aprobación de proyectos habitacionales financiados al amparo del Art. 59 de la Ley 7052 (Modalidades S-001, S-002 y S-004).</t>
  </si>
  <si>
    <t>Dirección Fondo de Subsidios para a
Vivienda (FOSUVI)</t>
  </si>
  <si>
    <r>
      <t>TRÁMITE O SERVICIO:</t>
    </r>
    <r>
      <rPr>
        <sz val="10"/>
        <rFont val="Arial"/>
        <family val="2"/>
      </rPr>
      <t xml:space="preserve"> Revisión integral de los requisitos de proyectos habitacionales financiados al amparo del artículo 59 de la Ley N° 7052 (modalidades S-001, S-002 y S-004).</t>
    </r>
  </si>
  <si>
    <r>
      <t xml:space="preserve">DESCRIPCIÓN DE LA REFORMA: </t>
    </r>
    <r>
      <rPr>
        <sz val="10"/>
        <rFont val="Arial"/>
        <family val="2"/>
      </rPr>
      <t>El problema que se pretende resolver es la eventual modificación o eliminación de requisitos que complejizan y ralentizan el proceso de concreción de proyecto de vivienda de interés social financiados al amparo del Artículo 59 de la Ley del SFNV, modalidades S-001, S-002 y S-004. 
Por lo tanto, se pretende actualizar y simplificar los requisitos de proyectos habitacionales financiados al amparo del Artículo 59 de la Ley N° 7052, mediante las modalidades S-001, S-002 y S-004.</t>
    </r>
  </si>
  <si>
    <r>
      <t xml:space="preserve">FUENTE: </t>
    </r>
    <r>
      <rPr>
        <sz val="10"/>
        <rFont val="Arial"/>
        <family val="2"/>
      </rPr>
      <t>Esta reforma se origina en la solicitud expresada por los representantes del sector agrupados en la CIV.</t>
    </r>
  </si>
  <si>
    <t> Permite al Estado agilizar la asignación de los recursos del SFNV.
 Actualiza y clarifica a las empresas desarrolladoras o constructoras que operan con el Sistema, los requisitos necesarios para la presentación y aprobación de las solicitudes de financiamiento.
 Favorece que los potenciales beneficiarios de una vivienda en los proyectos financiados bajo estas modalidades, tengan certeza de su ejecución y evitar
la estafa por parte de terceros.
 Posibilita que los potenciales beneficiarios de estas viviendas y el público en general, puedan contar con información transparente, que se hará pública por medio de la página web del MIVAH y el BANHVI, sobre la actualización de los requisitos de financiamiento para estas modalidades y del uso eficiente de los recursos del Fondo de Subsidios para la Vivienda.</t>
  </si>
  <si>
    <r>
      <t xml:space="preserve">EQUIPO QUE ACOMPAÑA/PARTICIPA: </t>
    </r>
    <r>
      <rPr>
        <sz val="10"/>
        <rFont val="Arial"/>
        <family val="2"/>
      </rPr>
      <t>Varios departamentos y unidades del MIVAH y del BANHVI acompañan el proceso de implementación de la reforma, especialmente del FOSUVI y la Asesoría Legal del banco. A la vez, es pertinente señalar que, en el marco de la mencionada CIV, se ha integrado una subcomisión de trabajo conformada por el MIVAH, el BANHVI y técnicos de las EA, de las empresas desarrolladoras y de las organizaciones sociales de vivienda, que participarán activa y permanentemente en el proceso.</t>
    </r>
  </si>
  <si>
    <r>
      <t xml:space="preserve">PRÓXIMOS PASOS: </t>
    </r>
    <r>
      <rPr>
        <sz val="10"/>
        <rFont val="Arial"/>
        <family val="2"/>
      </rPr>
      <t>Para iniciar el proceso de implementación de esta reforma, un equipo de trabajo con funcionarios de ambas entidades y de la citada subcomisión de trabajo de la CIV, hará un diagnóstico de la aplicación de la guía vigente de procedimientos para estas modalidades de proyectos de vivienda y en simultáneo, a partir de enero de 2016, la Asesoría Legal del BANHVI hará una actualización concordada de los requisitos vigentes, para finalmente, en conjunto determinar su pertinencia y eventual modificación.</t>
    </r>
  </si>
  <si>
    <t>Trámite 3 del PMR 2017: Revisión integral de los requisitos de proyectos habitacionales financiados al amparo del artículo 59 de la Ley N° 7052 (modalidades S-001, S-002 y S-004).</t>
  </si>
  <si>
    <t>Oficialización de la propuesta de modificación integral de los requisitos para los proyectos S-001, S-002 y S-004, por parte de la Junta Directiva del BANHVI.</t>
  </si>
  <si>
    <t>Presentación de la propuesta de modificación integral, ante la Junta Directiva del BANHVI.</t>
  </si>
  <si>
    <t>Ratificación de la propuesta de modificación integral, por parte de la Junta Directiva del BANHVI.</t>
  </si>
  <si>
    <t>Publicación del Acuerdo de ejecución de la propuesta integral de modificación.</t>
  </si>
  <si>
    <t>Aplicación de la modificación integral de los requisitos para los proyectos S-001, S-002 y S-004.</t>
  </si>
  <si>
    <r>
      <t>Aplicación de la modificación integral, por parte de las entidades autorizadas.</t>
    </r>
    <r>
      <rPr>
        <vertAlign val="superscript"/>
        <sz val="10"/>
        <color rgb="FF404040"/>
        <rFont val="Calibri"/>
        <family val="2"/>
        <scheme val="minor"/>
      </rPr>
      <t xml:space="preserve"> </t>
    </r>
  </si>
  <si>
    <t>2.2</t>
  </si>
  <si>
    <t>Evaluación de la aplicación de la modificación integral.</t>
  </si>
  <si>
    <t>Dirección Fondo de Subsidios para
Vivienda (FOSUVI).</t>
  </si>
  <si>
    <t>El problema que se pretende resolver es la eventual modificación o eliminación de requisitos que complejizan y ralentizan el proceso de concreción de proyecto de vivienda de interés social financiados al amparo del Artículo 59 de la Ley del SFNV, modalidades S-001, S-002, S-004 y Llave en mano. 
Por lo tanto, se pretende actualizar y simplificar los requisitos de proyectos habitacionales financiados al amparo del Artículo 59 de la Ley N° 7052, mediante las modalidades S-001, S-002, S-004 y Llave en mano.</t>
  </si>
  <si>
    <t>* Permite al Estado agilizar la asignación de los recursos del SFNV.
* Actualiza y clarifica a las empresas desarrolladoras o constructoras que operan con el Sistema, los requisitos necesarios para la presentación y aprobación de las solicitudes de financiamiento.
* Favorece que los potenciales beneficiarios de una vivienda en los proyectos financiados bajo estas modalidades, tengan certeza de su ejecución y evitar
la estafa por parte de terceros.
* Posibilita que los potenciales beneficiarios de estas viviendas y el público en general, puedan contar con información transparente, que se hará pública por medio de la página web del MIVAH y el BANHVI, sobre la actualización de los requisitos de financiamiento para estas modalidades y del uso eficiente de los recursos del Fondo de Subsidios para la Vivienda.</t>
  </si>
  <si>
    <t>Pamela Quirós.</t>
  </si>
  <si>
    <t>Suscripción de Carta de Compromiso</t>
  </si>
  <si>
    <t>Enlaces oficiales</t>
  </si>
  <si>
    <t>Un año, cuatro meses y cinco días</t>
  </si>
  <si>
    <t>11.</t>
  </si>
  <si>
    <t>Suscripción de la Carta de Compromiso</t>
  </si>
  <si>
    <t xml:space="preserve">3. </t>
  </si>
  <si>
    <t>Suscripción de la Carta de Compromiso.</t>
  </si>
  <si>
    <t>Un año, seis meses y ocho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</si>
</sst>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7" x14ac:knownFonts="1">
    <font>
      <sz val="10"/>
      <name val="Arial"/>
    </font>
    <font>
      <sz val="10"/>
      <name val="Arial"/>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b/>
      <sz val="13"/>
      <color rgb="FF404040"/>
      <name val="Calibri"/>
      <family val="2"/>
    </font>
    <font>
      <b/>
      <sz val="13"/>
      <color theme="7"/>
      <name val="Calibri"/>
      <family val="2"/>
    </font>
    <font>
      <b/>
      <sz val="10"/>
      <color theme="4"/>
      <name val="Arial"/>
      <family val="2"/>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b/>
      <sz val="9.5"/>
      <color rgb="FF808080"/>
      <name val="Arial"/>
      <family val="2"/>
    </font>
    <font>
      <b/>
      <sz val="9.5"/>
      <color indexed="23"/>
      <name val="Arial"/>
      <family val="2"/>
    </font>
    <font>
      <sz val="11"/>
      <color theme="1" tint="0.24994659260841701"/>
      <name val="Arial"/>
      <family val="2"/>
    </font>
    <font>
      <b/>
      <sz val="9.5"/>
      <color theme="1" tint="0.499984740745262"/>
      <name val="Arial"/>
      <family val="2"/>
    </font>
    <font>
      <b/>
      <sz val="10"/>
      <color rgb="FF404040"/>
      <name val="Calibri"/>
      <family val="2"/>
      <scheme val="minor"/>
    </font>
    <font>
      <sz val="10"/>
      <color rgb="FF404040"/>
      <name val="Calibri"/>
      <family val="2"/>
      <scheme val="minor"/>
    </font>
    <font>
      <sz val="10"/>
      <color theme="1" tint="0.24994659260841701"/>
      <name val="Calibri"/>
      <family val="2"/>
      <scheme val="minor"/>
    </font>
    <font>
      <b/>
      <sz val="10"/>
      <color theme="7"/>
      <name val="Calibri"/>
      <family val="2"/>
      <scheme val="minor"/>
    </font>
    <font>
      <b/>
      <sz val="13"/>
      <color indexed="10"/>
      <name val="Calibri"/>
      <family val="2"/>
    </font>
    <font>
      <sz val="13"/>
      <color indexed="63"/>
      <name val="Calibri"/>
      <family val="2"/>
    </font>
    <font>
      <u/>
      <sz val="10"/>
      <color theme="10"/>
      <name val="Arial"/>
      <family val="2"/>
    </font>
    <font>
      <sz val="10"/>
      <color theme="4"/>
      <name val="Arial"/>
      <family val="2"/>
    </font>
    <font>
      <sz val="11"/>
      <color theme="1"/>
      <name val="Calibri"/>
      <family val="2"/>
      <scheme val="minor"/>
    </font>
    <font>
      <sz val="11"/>
      <name val="Arial"/>
      <family val="2"/>
    </font>
    <font>
      <sz val="10"/>
      <name val="Calibri"/>
      <family val="2"/>
      <scheme val="minor"/>
    </font>
    <font>
      <vertAlign val="superscript"/>
      <sz val="10"/>
      <color rgb="FF404040"/>
      <name val="Calibri"/>
      <family val="2"/>
      <scheme val="minor"/>
    </font>
    <font>
      <sz val="16"/>
      <color rgb="FF000000"/>
      <name val="Calibri"/>
      <family val="2"/>
    </font>
    <font>
      <b/>
      <sz val="10"/>
      <name val="Arial"/>
      <family val="2"/>
    </font>
    <font>
      <sz val="13"/>
      <color theme="1" tint="0.24994659260841701"/>
      <name val="Cambria"/>
      <family val="1"/>
      <scheme val="major"/>
    </font>
    <font>
      <b/>
      <sz val="10"/>
      <color rgb="FF808080"/>
      <name val="Calibri"/>
      <family val="2"/>
      <scheme val="minor"/>
    </font>
    <font>
      <b/>
      <sz val="10"/>
      <color indexed="23"/>
      <name val="Calibri"/>
      <family val="2"/>
      <scheme val="minor"/>
    </font>
    <font>
      <b/>
      <sz val="10"/>
      <color theme="1" tint="0.499984740745262"/>
      <name val="Calibri"/>
      <family val="2"/>
      <scheme val="minor"/>
    </font>
    <font>
      <sz val="10"/>
      <color rgb="FF404040"/>
      <name val="Calibri"/>
      <family val="2"/>
    </font>
    <font>
      <vertAlign val="superscript"/>
      <sz val="10"/>
      <color rgb="FF404040"/>
      <name val="Calibri"/>
      <family val="2"/>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diagonal/>
    </border>
    <border>
      <left style="medium">
        <color rgb="FF000000"/>
      </left>
      <right style="medium">
        <color rgb="FF000000"/>
      </right>
      <top/>
      <bottom/>
      <diagonal/>
    </border>
  </borders>
  <cellStyleXfs count="14">
    <xf numFmtId="0" fontId="0" fillId="0" borderId="0"/>
    <xf numFmtId="0" fontId="1" fillId="0" borderId="0"/>
    <xf numFmtId="0" fontId="3" fillId="0" borderId="0" applyNumberFormat="0" applyFill="0" applyBorder="0" applyProtection="0">
      <alignment vertical="center"/>
    </xf>
    <xf numFmtId="0" fontId="4" fillId="0" borderId="0" applyNumberFormat="0" applyFill="0" applyBorder="0" applyAlignment="0" applyProtection="0"/>
    <xf numFmtId="0" fontId="5" fillId="3" borderId="1" applyNumberFormat="0" applyProtection="0">
      <alignment horizontal="left" vertical="center"/>
    </xf>
    <xf numFmtId="0" fontId="6" fillId="0" borderId="0" applyNumberFormat="0" applyFill="0" applyBorder="0" applyProtection="0">
      <alignment horizontal="left" vertical="center"/>
    </xf>
    <xf numFmtId="0" fontId="8" fillId="0" borderId="0" applyFill="0" applyBorder="0" applyProtection="0">
      <alignment horizontal="left"/>
    </xf>
    <xf numFmtId="9" fontId="9" fillId="0" borderId="0" applyFill="0" applyBorder="0" applyProtection="0">
      <alignment horizontal="center" vertical="center"/>
    </xf>
    <xf numFmtId="0" fontId="11" fillId="0" borderId="0" applyFill="0" applyBorder="0" applyProtection="0">
      <alignment horizontal="center"/>
    </xf>
    <xf numFmtId="3" fontId="11" fillId="0" borderId="2" applyFill="0" applyProtection="0">
      <alignment horizontal="center"/>
    </xf>
    <xf numFmtId="9" fontId="1" fillId="0" borderId="0" applyFont="0" applyFill="0" applyBorder="0" applyAlignment="0" applyProtection="0"/>
    <xf numFmtId="0" fontId="25" fillId="0" borderId="0"/>
    <xf numFmtId="0" fontId="43" fillId="0" borderId="0" applyNumberFormat="0" applyFill="0" applyBorder="0" applyAlignment="0" applyProtection="0">
      <alignment vertical="top"/>
      <protection locked="0"/>
    </xf>
    <xf numFmtId="0" fontId="45" fillId="0" borderId="0"/>
  </cellStyleXfs>
  <cellXfs count="175">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0" borderId="0" xfId="2" applyProtection="1">
      <alignment vertical="center"/>
      <protection locked="0"/>
    </xf>
    <xf numFmtId="0" fontId="3" fillId="0" borderId="0" xfId="2" applyAlignment="1" applyProtection="1">
      <alignment horizontal="center"/>
      <protection locked="0"/>
    </xf>
    <xf numFmtId="0" fontId="8" fillId="0" borderId="0" xfId="6" applyProtection="1">
      <alignment horizontal="left"/>
      <protection locked="0"/>
    </xf>
    <xf numFmtId="0" fontId="10" fillId="0" borderId="0" xfId="2" applyFont="1" applyProtection="1">
      <alignment vertical="center"/>
      <protection locked="0"/>
    </xf>
    <xf numFmtId="0" fontId="12" fillId="0" borderId="0" xfId="8" applyFont="1" applyProtection="1">
      <alignment horizontal="center"/>
      <protection locked="0"/>
    </xf>
    <xf numFmtId="0" fontId="12" fillId="0" borderId="0" xfId="8" applyFont="1" applyAlignment="1" applyProtection="1">
      <alignment horizontal="center" vertical="center"/>
      <protection locked="0"/>
    </xf>
    <xf numFmtId="0" fontId="12" fillId="0" borderId="0" xfId="8" applyFont="1" applyAlignment="1" applyProtection="1">
      <alignment horizontal="center" vertical="center" wrapText="1"/>
      <protection locked="0"/>
    </xf>
    <xf numFmtId="0" fontId="13" fillId="0" borderId="0" xfId="8" applyFont="1" applyAlignment="1" applyProtection="1">
      <alignment horizontal="center" vertical="center" wrapText="1"/>
      <protection locked="0"/>
    </xf>
    <xf numFmtId="0" fontId="13" fillId="0" borderId="0" xfId="8" applyFont="1" applyAlignment="1" applyProtection="1">
      <alignment horizontal="center" vertical="center"/>
      <protection locked="0"/>
    </xf>
    <xf numFmtId="0" fontId="14" fillId="0" borderId="0" xfId="2" applyFont="1" applyAlignment="1" applyProtection="1">
      <alignment horizontal="center" vertical="center"/>
      <protection locked="0"/>
    </xf>
    <xf numFmtId="3" fontId="11" fillId="0" borderId="2" xfId="9" applyProtection="1">
      <alignment horizontal="center"/>
      <protection locked="0"/>
    </xf>
    <xf numFmtId="0" fontId="15" fillId="0" borderId="0" xfId="2" applyFont="1" applyProtection="1">
      <alignment vertical="center"/>
      <protection locked="0"/>
    </xf>
    <xf numFmtId="0" fontId="16" fillId="0" borderId="0" xfId="6" applyFont="1" applyProtection="1">
      <alignment horizontal="left"/>
      <protection locked="0"/>
    </xf>
    <xf numFmtId="14" fontId="16" fillId="0" borderId="0" xfId="6" applyNumberFormat="1" applyFont="1" applyProtection="1">
      <alignment horizontal="left"/>
      <protection locked="0"/>
    </xf>
    <xf numFmtId="9" fontId="17" fillId="0" borderId="0" xfId="7" applyFont="1" applyProtection="1">
      <alignment horizontal="center" vertical="center"/>
      <protection locked="0"/>
    </xf>
    <xf numFmtId="0" fontId="19" fillId="0" borderId="0" xfId="0" applyFont="1"/>
    <xf numFmtId="164" fontId="7" fillId="0" borderId="0" xfId="2" applyNumberFormat="1" applyFont="1" applyAlignment="1" applyProtection="1">
      <alignment horizontal="center"/>
    </xf>
    <xf numFmtId="164" fontId="7" fillId="0" borderId="0" xfId="2" applyNumberFormat="1" applyFont="1" applyAlignment="1" applyProtection="1">
      <alignment horizontal="center"/>
      <protection locked="0"/>
    </xf>
    <xf numFmtId="0" fontId="12" fillId="0" borderId="0" xfId="8" applyFont="1" applyBorder="1" applyProtection="1">
      <alignment horizontal="center"/>
      <protection locked="0"/>
    </xf>
    <xf numFmtId="0" fontId="14" fillId="0" borderId="0" xfId="2" applyFont="1" applyBorder="1" applyAlignment="1" applyProtection="1">
      <alignment horizontal="center" vertical="center"/>
      <protection locked="0"/>
    </xf>
    <xf numFmtId="9" fontId="11" fillId="0" borderId="2" xfId="10" applyFont="1" applyBorder="1" applyAlignment="1" applyProtection="1">
      <alignment horizontal="center"/>
    </xf>
    <xf numFmtId="9" fontId="9" fillId="0" borderId="0" xfId="7" applyBorder="1" applyProtection="1">
      <alignment horizontal="center" vertical="center"/>
      <protection locked="0"/>
    </xf>
    <xf numFmtId="2" fontId="7" fillId="0" borderId="0" xfId="2" applyNumberFormat="1" applyFont="1" applyAlignment="1" applyProtection="1">
      <alignment horizontal="center"/>
      <protection locked="0"/>
    </xf>
    <xf numFmtId="0" fontId="3" fillId="0" borderId="0" xfId="2" applyBorder="1" applyAlignment="1" applyProtection="1">
      <alignment horizontal="center"/>
      <protection locked="0"/>
    </xf>
    <xf numFmtId="0" fontId="24" fillId="0" borderId="0" xfId="2" applyFont="1" applyAlignment="1" applyProtection="1">
      <alignment horizontal="center" vertical="center"/>
      <protection locked="0"/>
    </xf>
    <xf numFmtId="0" fontId="25" fillId="2" borderId="0" xfId="11" applyFill="1" applyAlignment="1">
      <alignment vertical="center"/>
    </xf>
    <xf numFmtId="0" fontId="26" fillId="2" borderId="12" xfId="11" applyFont="1" applyFill="1" applyBorder="1" applyAlignment="1">
      <alignment vertical="center"/>
    </xf>
    <xf numFmtId="0" fontId="26" fillId="2" borderId="14" xfId="11" applyFont="1" applyFill="1" applyBorder="1" applyAlignment="1">
      <alignment vertical="center" wrapText="1"/>
    </xf>
    <xf numFmtId="0" fontId="26" fillId="2" borderId="15" xfId="11" applyFont="1" applyFill="1" applyBorder="1" applyAlignment="1">
      <alignment vertical="center"/>
    </xf>
    <xf numFmtId="0" fontId="26" fillId="2" borderId="16" xfId="11" applyFont="1" applyFill="1" applyBorder="1" applyAlignment="1">
      <alignment vertical="center" wrapText="1"/>
    </xf>
    <xf numFmtId="0" fontId="26" fillId="2" borderId="18" xfId="11" applyFont="1" applyFill="1" applyBorder="1" applyAlignment="1">
      <alignment vertical="center"/>
    </xf>
    <xf numFmtId="0" fontId="26" fillId="2" borderId="18" xfId="11" applyFont="1" applyFill="1" applyBorder="1" applyAlignment="1">
      <alignment horizontal="left" vertical="center" wrapText="1"/>
    </xf>
    <xf numFmtId="0" fontId="26" fillId="2" borderId="18" xfId="11" applyFont="1" applyFill="1" applyBorder="1" applyAlignment="1">
      <alignment vertical="center" wrapText="1"/>
    </xf>
    <xf numFmtId="0" fontId="26" fillId="2" borderId="0" xfId="11" applyFont="1" applyFill="1" applyAlignment="1">
      <alignment vertical="center"/>
    </xf>
    <xf numFmtId="0" fontId="29" fillId="5" borderId="30" xfId="0" applyFont="1" applyFill="1" applyBorder="1" applyAlignment="1">
      <alignment vertical="center" wrapText="1"/>
    </xf>
    <xf numFmtId="0" fontId="30" fillId="0" borderId="31" xfId="0" applyFont="1" applyBorder="1" applyAlignment="1">
      <alignment vertical="center" wrapText="1"/>
    </xf>
    <xf numFmtId="0" fontId="31" fillId="5" borderId="30" xfId="0" applyFont="1" applyFill="1" applyBorder="1" applyAlignment="1">
      <alignment vertical="center" wrapText="1"/>
    </xf>
    <xf numFmtId="0" fontId="31" fillId="5" borderId="30" xfId="0" applyFont="1" applyFill="1" applyBorder="1" applyAlignment="1">
      <alignment horizontal="center" vertical="center" wrapText="1"/>
    </xf>
    <xf numFmtId="0" fontId="29" fillId="5" borderId="31" xfId="0" applyFont="1" applyFill="1" applyBorder="1" applyAlignment="1">
      <alignment horizontal="center" vertical="center" wrapText="1"/>
    </xf>
    <xf numFmtId="0" fontId="25" fillId="2" borderId="16" xfId="11" applyFill="1" applyBorder="1" applyAlignment="1">
      <alignment horizontal="center" vertical="center" wrapText="1"/>
    </xf>
    <xf numFmtId="0" fontId="33" fillId="0" borderId="0" xfId="2" applyFont="1" applyAlignment="1" applyProtection="1">
      <alignment horizontal="center" vertical="center"/>
      <protection locked="0"/>
    </xf>
    <xf numFmtId="0" fontId="33" fillId="0" borderId="0" xfId="8" applyFont="1" applyAlignment="1" applyProtection="1">
      <alignment horizontal="center" vertical="center"/>
      <protection locked="0"/>
    </xf>
    <xf numFmtId="0" fontId="33" fillId="0" borderId="0" xfId="8" applyFont="1" applyAlignment="1" applyProtection="1">
      <alignment horizontal="center" vertical="center" wrapText="1"/>
      <protection locked="0"/>
    </xf>
    <xf numFmtId="0" fontId="35" fillId="0" borderId="0" xfId="2" applyFont="1" applyProtection="1">
      <alignment vertical="center"/>
      <protection locked="0"/>
    </xf>
    <xf numFmtId="3" fontId="36" fillId="0" borderId="2" xfId="9" applyFont="1" applyProtection="1">
      <alignment horizontal="center"/>
      <protection locked="0"/>
    </xf>
    <xf numFmtId="9" fontId="36" fillId="7" borderId="2" xfId="10" applyFont="1" applyFill="1" applyBorder="1" applyAlignment="1" applyProtection="1">
      <alignment horizontal="center"/>
    </xf>
    <xf numFmtId="0" fontId="37" fillId="0" borderId="0" xfId="2" applyFont="1" applyAlignment="1" applyProtection="1">
      <alignment horizontal="center" vertical="center"/>
      <protection locked="0"/>
    </xf>
    <xf numFmtId="0" fontId="38" fillId="0" borderId="0" xfId="6" applyFont="1" applyFill="1" applyAlignment="1" applyProtection="1">
      <alignment horizontal="justify" vertical="center" wrapText="1"/>
      <protection locked="0"/>
    </xf>
    <xf numFmtId="0" fontId="38" fillId="0" borderId="0" xfId="6" applyFont="1" applyFill="1" applyAlignment="1" applyProtection="1">
      <alignment horizontal="center" vertical="center" wrapText="1"/>
      <protection locked="0"/>
    </xf>
    <xf numFmtId="14" fontId="37" fillId="0" borderId="0" xfId="6" applyNumberFormat="1" applyFont="1" applyAlignment="1" applyProtection="1">
      <alignment horizontal="center" vertical="center"/>
      <protection locked="0"/>
    </xf>
    <xf numFmtId="164" fontId="39" fillId="0" borderId="0" xfId="2" applyNumberFormat="1" applyFont="1" applyAlignment="1" applyProtection="1">
      <alignment horizontal="center" vertical="center"/>
    </xf>
    <xf numFmtId="9" fontId="40" fillId="0" borderId="0" xfId="7" applyFont="1" applyAlignment="1" applyProtection="1">
      <alignment horizontal="center" vertical="center"/>
      <protection locked="0"/>
    </xf>
    <xf numFmtId="2" fontId="7" fillId="0" borderId="0" xfId="2" applyNumberFormat="1" applyFont="1" applyAlignment="1" applyProtection="1">
      <alignment horizontal="center" vertical="center"/>
      <protection locked="0"/>
    </xf>
    <xf numFmtId="164" fontId="7" fillId="0" borderId="0" xfId="2" applyNumberFormat="1" applyFont="1" applyAlignment="1" applyProtection="1">
      <alignment horizontal="center" vertical="center"/>
      <protection locked="0"/>
    </xf>
    <xf numFmtId="9" fontId="9" fillId="0" borderId="0" xfId="7" applyBorder="1" applyAlignment="1" applyProtection="1">
      <alignment horizontal="center" vertical="center"/>
      <protection locked="0"/>
    </xf>
    <xf numFmtId="0" fontId="3" fillId="0" borderId="0" xfId="2" applyAlignment="1" applyProtection="1">
      <alignment vertical="center"/>
      <protection locked="0"/>
    </xf>
    <xf numFmtId="0" fontId="37" fillId="0" borderId="0" xfId="2" applyFont="1" applyFill="1" applyAlignment="1" applyProtection="1">
      <alignment horizontal="center" vertical="center"/>
      <protection locked="0"/>
    </xf>
    <xf numFmtId="14" fontId="37" fillId="0" borderId="0" xfId="6" applyNumberFormat="1" applyFont="1" applyFill="1" applyAlignment="1" applyProtection="1">
      <alignment horizontal="center" vertical="center"/>
      <protection locked="0"/>
    </xf>
    <xf numFmtId="0" fontId="38" fillId="0" borderId="0" xfId="6" applyFont="1" applyAlignment="1" applyProtection="1">
      <alignment horizontal="center" vertical="center" wrapText="1"/>
      <protection locked="0"/>
    </xf>
    <xf numFmtId="0" fontId="38" fillId="0" borderId="0" xfId="6" applyFont="1" applyAlignment="1" applyProtection="1">
      <alignment horizontal="justify" vertical="center" wrapText="1"/>
      <protection locked="0"/>
    </xf>
    <xf numFmtId="0" fontId="30" fillId="0" borderId="31" xfId="0" applyFont="1" applyBorder="1" applyAlignment="1">
      <alignment horizontal="justify" vertical="center" wrapText="1"/>
    </xf>
    <xf numFmtId="0" fontId="30" fillId="0" borderId="30" xfId="0" applyFont="1" applyBorder="1" applyAlignment="1">
      <alignment horizontal="justify" vertical="center" wrapText="1"/>
    </xf>
    <xf numFmtId="0" fontId="43" fillId="0" borderId="31" xfId="12" applyBorder="1" applyAlignment="1" applyProtection="1">
      <alignment vertical="center" wrapText="1"/>
    </xf>
    <xf numFmtId="14" fontId="1" fillId="2" borderId="16" xfId="1" applyNumberFormat="1" applyFont="1" applyFill="1" applyBorder="1" applyAlignment="1">
      <alignment horizontal="center" vertical="center" wrapText="1"/>
    </xf>
    <xf numFmtId="164" fontId="1" fillId="2" borderId="16" xfId="1" applyNumberFormat="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16" xfId="1" applyFont="1" applyFill="1" applyBorder="1" applyAlignment="1">
      <alignment vertical="center" wrapText="1"/>
    </xf>
    <xf numFmtId="0" fontId="25" fillId="2" borderId="13" xfId="11" applyFont="1" applyFill="1" applyBorder="1" applyAlignment="1">
      <alignment horizontal="justify" vertical="center" wrapText="1"/>
    </xf>
    <xf numFmtId="14" fontId="25" fillId="2" borderId="22" xfId="11" applyNumberFormat="1" applyFont="1" applyFill="1" applyBorder="1" applyAlignment="1">
      <alignment horizontal="center" vertical="center"/>
    </xf>
    <xf numFmtId="0" fontId="25" fillId="2" borderId="33" xfId="11" applyFont="1" applyFill="1" applyBorder="1" applyAlignment="1">
      <alignment vertical="center"/>
    </xf>
    <xf numFmtId="0" fontId="25" fillId="2" borderId="16" xfId="11" applyFont="1" applyFill="1" applyBorder="1" applyAlignment="1">
      <alignment horizontal="justify" vertical="center" wrapText="1"/>
    </xf>
    <xf numFmtId="14" fontId="25" fillId="2" borderId="21" xfId="11" applyNumberFormat="1" applyFont="1" applyFill="1" applyBorder="1" applyAlignment="1">
      <alignment horizontal="center" vertical="center"/>
    </xf>
    <xf numFmtId="9" fontId="25" fillId="2" borderId="20" xfId="11" applyNumberFormat="1" applyFont="1" applyFill="1" applyBorder="1" applyAlignment="1">
      <alignment horizontal="center" vertical="center"/>
    </xf>
    <xf numFmtId="0" fontId="1" fillId="6" borderId="16" xfId="1" applyFont="1" applyFill="1" applyBorder="1" applyAlignment="1">
      <alignment horizontal="justify" vertical="center" wrapText="1"/>
    </xf>
    <xf numFmtId="0" fontId="1" fillId="7" borderId="16" xfId="1" applyFont="1" applyFill="1" applyBorder="1" applyAlignment="1">
      <alignment horizontal="justify" vertical="center" wrapText="1"/>
    </xf>
    <xf numFmtId="0" fontId="1" fillId="8" borderId="17" xfId="1" applyFont="1" applyFill="1" applyBorder="1" applyAlignment="1">
      <alignment horizontal="justify" vertical="center" wrapText="1"/>
    </xf>
    <xf numFmtId="0" fontId="18" fillId="2" borderId="16" xfId="1" applyFont="1" applyFill="1" applyBorder="1" applyAlignment="1">
      <alignment horizontal="center" vertical="center" wrapText="1"/>
    </xf>
    <xf numFmtId="0" fontId="46" fillId="0" borderId="31" xfId="0" applyFont="1" applyBorder="1" applyAlignment="1">
      <alignment horizontal="justify" vertical="center" wrapText="1"/>
    </xf>
    <xf numFmtId="0" fontId="46" fillId="0" borderId="30" xfId="0" applyFont="1" applyBorder="1" applyAlignment="1">
      <alignment horizontal="justify" vertical="center" wrapText="1"/>
    </xf>
    <xf numFmtId="0" fontId="46" fillId="0" borderId="31" xfId="0" applyFont="1" applyBorder="1" applyAlignment="1">
      <alignment vertical="center" wrapText="1"/>
    </xf>
    <xf numFmtId="0" fontId="47" fillId="0" borderId="0" xfId="6" applyFont="1" applyAlignment="1" applyProtection="1">
      <alignment horizontal="justify" vertical="center" wrapText="1"/>
      <protection locked="0"/>
    </xf>
    <xf numFmtId="164" fontId="39" fillId="0" borderId="0" xfId="2" applyNumberFormat="1" applyFont="1" applyFill="1" applyAlignment="1" applyProtection="1">
      <alignment horizontal="center" vertical="center"/>
    </xf>
    <xf numFmtId="9" fontId="40" fillId="0" borderId="0" xfId="7" applyFont="1" applyFill="1" applyAlignment="1" applyProtection="1">
      <alignment horizontal="center" vertical="center"/>
      <protection locked="0"/>
    </xf>
    <xf numFmtId="0" fontId="47" fillId="0" borderId="0" xfId="6" applyFont="1" applyFill="1" applyAlignment="1" applyProtection="1">
      <alignment horizontal="justify" vertical="center" wrapText="1"/>
      <protection locked="0"/>
    </xf>
    <xf numFmtId="0" fontId="29" fillId="5" borderId="36" xfId="0" applyFont="1" applyFill="1" applyBorder="1" applyAlignment="1">
      <alignment vertical="center" wrapText="1"/>
    </xf>
    <xf numFmtId="0" fontId="30" fillId="0" borderId="37" xfId="0" applyFont="1" applyBorder="1" applyAlignment="1">
      <alignment vertical="center" wrapText="1"/>
    </xf>
    <xf numFmtId="0" fontId="43" fillId="0" borderId="35" xfId="12" applyFill="1" applyBorder="1" applyAlignment="1" applyProtection="1"/>
    <xf numFmtId="0" fontId="25" fillId="2" borderId="6" xfId="11" applyFont="1" applyFill="1" applyBorder="1" applyAlignment="1">
      <alignment horizontal="justify" vertical="center" wrapText="1"/>
    </xf>
    <xf numFmtId="0" fontId="31" fillId="5" borderId="38" xfId="0" applyFont="1" applyFill="1" applyBorder="1" applyAlignment="1">
      <alignment horizontal="center" vertical="center" wrapText="1"/>
    </xf>
    <xf numFmtId="0" fontId="46" fillId="0" borderId="35" xfId="0" applyFont="1" applyBorder="1" applyAlignment="1">
      <alignment vertical="center" wrapText="1"/>
    </xf>
    <xf numFmtId="0" fontId="49" fillId="2" borderId="0" xfId="0" applyFont="1" applyFill="1" applyAlignment="1">
      <alignment horizontal="left" vertical="center" readingOrder="1"/>
    </xf>
    <xf numFmtId="14" fontId="50" fillId="2" borderId="16" xfId="1" applyNumberFormat="1" applyFont="1" applyFill="1" applyBorder="1" applyAlignment="1">
      <alignment horizontal="center" vertical="center" wrapText="1"/>
    </xf>
    <xf numFmtId="164" fontId="50" fillId="2" borderId="16" xfId="1" applyNumberFormat="1" applyFont="1" applyFill="1" applyBorder="1" applyAlignment="1">
      <alignment horizontal="center" vertical="center" wrapText="1"/>
    </xf>
    <xf numFmtId="0" fontId="52" fillId="0" borderId="0" xfId="2" applyFont="1" applyAlignment="1" applyProtection="1">
      <alignment horizontal="center" vertical="center"/>
      <protection locked="0"/>
    </xf>
    <xf numFmtId="0" fontId="52" fillId="0" borderId="0" xfId="8" applyFont="1" applyAlignment="1" applyProtection="1">
      <alignment horizontal="center" vertical="center"/>
      <protection locked="0"/>
    </xf>
    <xf numFmtId="0" fontId="52" fillId="0" borderId="0" xfId="8" applyFont="1" applyAlignment="1" applyProtection="1">
      <alignment horizontal="center" vertical="center" wrapText="1"/>
      <protection locked="0"/>
    </xf>
    <xf numFmtId="0" fontId="39" fillId="0" borderId="0" xfId="2" applyFont="1" applyProtection="1">
      <alignment vertical="center"/>
      <protection locked="0"/>
    </xf>
    <xf numFmtId="3" fontId="54" fillId="0" borderId="2" xfId="9" applyFont="1" applyProtection="1">
      <alignment horizontal="center"/>
      <protection locked="0"/>
    </xf>
    <xf numFmtId="9" fontId="54" fillId="0" borderId="2" xfId="10" applyFont="1" applyBorder="1" applyAlignment="1" applyProtection="1">
      <alignment horizontal="center"/>
    </xf>
    <xf numFmtId="0" fontId="47" fillId="0" borderId="0" xfId="6" applyFont="1" applyFill="1" applyAlignment="1" applyProtection="1">
      <alignment horizontal="center" vertical="center" wrapText="1"/>
      <protection locked="0"/>
    </xf>
    <xf numFmtId="0" fontId="25" fillId="2" borderId="19" xfId="11" applyFont="1" applyFill="1" applyBorder="1" applyAlignment="1">
      <alignment horizontal="justify" vertical="center" wrapText="1"/>
    </xf>
    <xf numFmtId="0" fontId="18" fillId="2" borderId="16" xfId="1" applyFont="1" applyFill="1" applyBorder="1" applyAlignment="1">
      <alignment horizontal="center" vertical="center" wrapText="1"/>
    </xf>
    <xf numFmtId="14" fontId="1" fillId="2" borderId="16" xfId="1" applyNumberFormat="1" applyFont="1" applyFill="1" applyBorder="1" applyAlignment="1">
      <alignment horizontal="center" vertical="center" wrapText="1"/>
    </xf>
    <xf numFmtId="0" fontId="25" fillId="2" borderId="19" xfId="11" applyFont="1" applyFill="1" applyBorder="1" applyAlignment="1">
      <alignment vertical="center" wrapText="1"/>
    </xf>
    <xf numFmtId="0" fontId="43" fillId="0" borderId="0" xfId="12" applyFill="1" applyAlignment="1" applyProtection="1"/>
    <xf numFmtId="0" fontId="29" fillId="4" borderId="28" xfId="0" applyFont="1" applyFill="1" applyBorder="1" applyAlignment="1">
      <alignment horizontal="center" vertical="center" wrapText="1"/>
    </xf>
    <xf numFmtId="0" fontId="29" fillId="4" borderId="29" xfId="0" applyFont="1" applyFill="1" applyBorder="1" applyAlignment="1">
      <alignment horizontal="center" vertical="center" wrapText="1"/>
    </xf>
    <xf numFmtId="0" fontId="30" fillId="0" borderId="36" xfId="0" applyFont="1" applyBorder="1" applyAlignment="1">
      <alignment horizontal="justify" vertical="center" wrapText="1"/>
    </xf>
    <xf numFmtId="0" fontId="30" fillId="0" borderId="29" xfId="0" applyFont="1" applyBorder="1" applyAlignment="1">
      <alignment horizontal="justify" vertical="center" wrapText="1"/>
    </xf>
    <xf numFmtId="0" fontId="29" fillId="5" borderId="28"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4" borderId="28" xfId="0" applyFont="1" applyFill="1" applyBorder="1" applyAlignment="1">
      <alignment vertical="top" wrapText="1"/>
    </xf>
    <xf numFmtId="0" fontId="29" fillId="4" borderId="29" xfId="0" applyFont="1" applyFill="1" applyBorder="1" applyAlignment="1">
      <alignment vertical="top" wrapText="1"/>
    </xf>
    <xf numFmtId="0" fontId="18" fillId="2" borderId="3" xfId="0"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2" borderId="8" xfId="0" applyFont="1" applyFill="1" applyBorder="1" applyAlignment="1">
      <alignment horizontal="justify" vertical="center" wrapText="1"/>
    </xf>
    <xf numFmtId="0" fontId="18" fillId="2" borderId="9" xfId="0" applyFont="1" applyFill="1" applyBorder="1" applyAlignment="1">
      <alignment horizontal="justify" vertical="center" wrapText="1"/>
    </xf>
    <xf numFmtId="0" fontId="18" fillId="2" borderId="10" xfId="0" applyFont="1" applyFill="1" applyBorder="1" applyAlignment="1">
      <alignment horizontal="justify" vertical="center" wrapText="1"/>
    </xf>
    <xf numFmtId="0" fontId="18" fillId="2" borderId="16"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center" wrapText="1"/>
    </xf>
    <xf numFmtId="0" fontId="18" fillId="2" borderId="6"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7" xfId="0" applyFont="1" applyFill="1" applyBorder="1" applyAlignment="1">
      <alignment horizontal="justify" vertical="center" wrapText="1"/>
    </xf>
    <xf numFmtId="0" fontId="18" fillId="2" borderId="16" xfId="0" applyFont="1" applyFill="1" applyBorder="1" applyAlignment="1">
      <alignment horizontal="left" vertical="top" wrapText="1"/>
    </xf>
    <xf numFmtId="0" fontId="18" fillId="2" borderId="19" xfId="0" applyFont="1" applyFill="1" applyBorder="1" applyAlignment="1">
      <alignment horizontal="left" vertical="top" wrapText="1"/>
    </xf>
    <xf numFmtId="0" fontId="18" fillId="2" borderId="26" xfId="0" applyFont="1" applyFill="1" applyBorder="1" applyAlignment="1">
      <alignment horizontal="left" vertical="top" wrapText="1"/>
    </xf>
    <xf numFmtId="0" fontId="18" fillId="2" borderId="27" xfId="0" applyFont="1" applyFill="1" applyBorder="1" applyAlignment="1">
      <alignment horizontal="left" vertical="top" wrapText="1"/>
    </xf>
    <xf numFmtId="0" fontId="18" fillId="2" borderId="16" xfId="1"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2" borderId="8" xfId="0" applyFont="1" applyFill="1" applyBorder="1" applyAlignment="1">
      <alignment horizontal="justify" vertical="center" wrapText="1"/>
    </xf>
    <xf numFmtId="0" fontId="1" fillId="2" borderId="9" xfId="0" applyFont="1" applyFill="1" applyBorder="1" applyAlignment="1">
      <alignment horizontal="justify" vertical="center" wrapText="1"/>
    </xf>
    <xf numFmtId="0" fontId="1" fillId="2" borderId="10" xfId="0" applyFont="1" applyFill="1" applyBorder="1" applyAlignment="1">
      <alignment horizontal="justify" vertical="center" wrapText="1"/>
    </xf>
    <xf numFmtId="14" fontId="50" fillId="2" borderId="16" xfId="1" applyNumberFormat="1" applyFont="1" applyFill="1" applyBorder="1" applyAlignment="1">
      <alignment horizontal="center" vertical="center" wrapText="1"/>
    </xf>
    <xf numFmtId="0" fontId="0" fillId="2" borderId="0" xfId="0" applyFill="1" applyBorder="1" applyAlignment="1">
      <alignment horizontal="justify" vertical="center" wrapText="1"/>
    </xf>
    <xf numFmtId="0" fontId="0" fillId="2" borderId="0" xfId="0" applyFill="1" applyBorder="1" applyAlignment="1">
      <alignment horizontal="center"/>
    </xf>
    <xf numFmtId="0" fontId="20" fillId="0" borderId="0" xfId="3" applyFont="1" applyAlignment="1" applyProtection="1">
      <alignment horizontal="left"/>
      <protection locked="0"/>
    </xf>
    <xf numFmtId="0" fontId="8" fillId="0" borderId="0" xfId="6" applyAlignment="1" applyProtection="1">
      <alignment horizontal="justify" vertical="center" wrapText="1"/>
      <protection locked="0"/>
    </xf>
    <xf numFmtId="0" fontId="55" fillId="0" borderId="4" xfId="6" applyFont="1" applyBorder="1" applyAlignment="1" applyProtection="1">
      <alignment horizontal="left" vertical="center" wrapText="1"/>
      <protection locked="0"/>
    </xf>
    <xf numFmtId="0" fontId="22" fillId="0" borderId="3" xfId="6" applyFont="1" applyBorder="1" applyAlignment="1" applyProtection="1">
      <alignment horizontal="left" vertical="top" wrapText="1"/>
      <protection locked="0"/>
    </xf>
    <xf numFmtId="0" fontId="22" fillId="0" borderId="4" xfId="6" applyFont="1" applyBorder="1" applyAlignment="1" applyProtection="1">
      <alignment horizontal="left" vertical="top"/>
      <protection locked="0"/>
    </xf>
    <xf numFmtId="0" fontId="22" fillId="0" borderId="5" xfId="6" applyFont="1" applyBorder="1" applyAlignment="1" applyProtection="1">
      <alignment horizontal="left" vertical="top"/>
      <protection locked="0"/>
    </xf>
    <xf numFmtId="0" fontId="22" fillId="0" borderId="6" xfId="6" applyFont="1" applyBorder="1" applyAlignment="1" applyProtection="1">
      <alignment horizontal="left" vertical="top"/>
      <protection locked="0"/>
    </xf>
    <xf numFmtId="0" fontId="22" fillId="0" borderId="0" xfId="6" applyFont="1" applyBorder="1" applyAlignment="1" applyProtection="1">
      <alignment horizontal="left" vertical="top"/>
      <protection locked="0"/>
    </xf>
    <xf numFmtId="0" fontId="22" fillId="0" borderId="7" xfId="6" applyFont="1" applyBorder="1" applyAlignment="1" applyProtection="1">
      <alignment horizontal="left" vertical="top"/>
      <protection locked="0"/>
    </xf>
    <xf numFmtId="0" fontId="22" fillId="0" borderId="8" xfId="6" applyFont="1" applyBorder="1" applyAlignment="1" applyProtection="1">
      <alignment horizontal="left" vertical="top"/>
      <protection locked="0"/>
    </xf>
    <xf numFmtId="0" fontId="22" fillId="0" borderId="9" xfId="6" applyFont="1" applyBorder="1" applyAlignment="1" applyProtection="1">
      <alignment horizontal="left" vertical="top"/>
      <protection locked="0"/>
    </xf>
    <xf numFmtId="0" fontId="22" fillId="0" borderId="10" xfId="6" applyFont="1" applyBorder="1" applyAlignment="1" applyProtection="1">
      <alignment horizontal="left" vertical="top"/>
      <protection locked="0"/>
    </xf>
    <xf numFmtId="0" fontId="26" fillId="2" borderId="23" xfId="11" applyFont="1" applyFill="1" applyBorder="1" applyAlignment="1">
      <alignment horizontal="left" vertical="center" wrapText="1"/>
    </xf>
    <xf numFmtId="0" fontId="26" fillId="2" borderId="24" xfId="11" applyFont="1" applyFill="1" applyBorder="1" applyAlignment="1">
      <alignment horizontal="left" vertical="center" wrapText="1"/>
    </xf>
    <xf numFmtId="0" fontId="26" fillId="2" borderId="25" xfId="11" applyFont="1" applyFill="1" applyBorder="1" applyAlignment="1">
      <alignment horizontal="left" vertical="center" wrapText="1"/>
    </xf>
    <xf numFmtId="0" fontId="26" fillId="2" borderId="0" xfId="11" applyFont="1" applyFill="1" applyAlignment="1">
      <alignment horizontal="center" vertical="center"/>
    </xf>
    <xf numFmtId="0" fontId="26" fillId="2" borderId="11" xfId="11" applyFont="1" applyFill="1" applyBorder="1" applyAlignment="1">
      <alignment horizontal="center" vertical="center"/>
    </xf>
    <xf numFmtId="0" fontId="26" fillId="2" borderId="19" xfId="11" applyFont="1" applyFill="1" applyBorder="1" applyAlignment="1">
      <alignment horizontal="left" vertical="center"/>
    </xf>
    <xf numFmtId="0" fontId="26" fillId="2" borderId="26" xfId="11" applyFont="1" applyFill="1" applyBorder="1" applyAlignment="1">
      <alignment horizontal="left" vertical="center"/>
    </xf>
    <xf numFmtId="0" fontId="26" fillId="2" borderId="32" xfId="11" applyFont="1" applyFill="1" applyBorder="1" applyAlignment="1">
      <alignment horizontal="left" vertical="center"/>
    </xf>
    <xf numFmtId="0" fontId="25" fillId="2" borderId="16" xfId="11" applyFill="1" applyBorder="1" applyAlignment="1">
      <alignment horizontal="left" vertical="center" wrapText="1"/>
    </xf>
    <xf numFmtId="0" fontId="25" fillId="2" borderId="19" xfId="11" applyFill="1" applyBorder="1" applyAlignment="1">
      <alignment horizontal="left" vertical="center" wrapText="1"/>
    </xf>
    <xf numFmtId="0" fontId="25" fillId="2" borderId="26" xfId="11" applyFill="1" applyBorder="1" applyAlignment="1">
      <alignment horizontal="left" vertical="center"/>
    </xf>
    <xf numFmtId="0" fontId="25" fillId="2" borderId="32" xfId="11" applyFill="1" applyBorder="1" applyAlignment="1">
      <alignment horizontal="left" vertical="center"/>
    </xf>
    <xf numFmtId="0" fontId="30" fillId="0" borderId="28" xfId="0" applyFont="1" applyBorder="1" applyAlignment="1">
      <alignment horizontal="justify" vertical="center" wrapText="1"/>
    </xf>
    <xf numFmtId="0" fontId="18" fillId="2" borderId="16" xfId="0" applyFont="1" applyFill="1" applyBorder="1" applyAlignment="1">
      <alignment horizontal="justify" vertical="center" wrapText="1"/>
    </xf>
    <xf numFmtId="14" fontId="1" fillId="2" borderId="16" xfId="1" applyNumberFormat="1" applyFont="1" applyFill="1" applyBorder="1" applyAlignment="1">
      <alignment horizontal="center" vertical="center" wrapText="1"/>
    </xf>
    <xf numFmtId="0" fontId="25" fillId="2" borderId="19" xfId="11" applyFont="1" applyFill="1" applyBorder="1" applyAlignment="1">
      <alignment horizontal="left" vertical="center"/>
    </xf>
    <xf numFmtId="0" fontId="25" fillId="2" borderId="26" xfId="11" applyFont="1" applyFill="1" applyBorder="1" applyAlignment="1">
      <alignment horizontal="left" vertical="center"/>
    </xf>
    <xf numFmtId="0" fontId="25" fillId="2" borderId="32" xfId="11" applyFont="1" applyFill="1" applyBorder="1" applyAlignment="1">
      <alignment horizontal="left" vertical="center"/>
    </xf>
    <xf numFmtId="0" fontId="25" fillId="2" borderId="21" xfId="11" applyFill="1" applyBorder="1" applyAlignment="1">
      <alignment horizontal="justify" vertical="center" wrapText="1"/>
    </xf>
    <xf numFmtId="0" fontId="25" fillId="2" borderId="34" xfId="11" applyFill="1" applyBorder="1" applyAlignment="1">
      <alignment horizontal="justify" vertical="center" wrapText="1"/>
    </xf>
  </cellXfs>
  <cellStyles count="14">
    <cellStyle name="Activity" xfId="6"/>
    <cellStyle name="Hipervínculo" xfId="12" builtinId="8"/>
    <cellStyle name="Label" xfId="5"/>
    <cellStyle name="Normal" xfId="0" builtinId="0"/>
    <cellStyle name="Normal 2" xfId="1"/>
    <cellStyle name="Normal 3" xfId="2"/>
    <cellStyle name="Normal 4" xfId="11"/>
    <cellStyle name="Normal 5" xfId="13"/>
    <cellStyle name="Percent Complete" xfId="7"/>
    <cellStyle name="Period Headers" xfId="9"/>
    <cellStyle name="Period Highlight Control" xfId="4"/>
    <cellStyle name="Porcentaje 2" xfId="10"/>
    <cellStyle name="Project Headers" xfId="8"/>
    <cellStyle name="Título 1 2" xfId="3"/>
  </cellStyles>
  <dxfs count="13">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vertical/>
        <horizontal/>
      </border>
    </dxf>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'Planificador 1'!$D$8</c:f>
              <c:strCache>
                <c:ptCount val="1"/>
                <c:pt idx="0">
                  <c:v>Fecha de inicio</c:v>
                </c:pt>
              </c:strCache>
            </c:strRef>
          </c:tx>
          <c:spPr>
            <a:noFill/>
          </c:spPr>
          <c:invertIfNegative val="0"/>
          <c:val>
            <c:numRef>
              <c:f>'Planificador 1'!$D$10:$D$29</c:f>
              <c:numCache>
                <c:formatCode>m/d/yyyy</c:formatCode>
                <c:ptCount val="20"/>
                <c:pt idx="0">
                  <c:v>42737</c:v>
                </c:pt>
                <c:pt idx="1">
                  <c:v>42737</c:v>
                </c:pt>
                <c:pt idx="2">
                  <c:v>42767</c:v>
                </c:pt>
                <c:pt idx="3">
                  <c:v>42804</c:v>
                </c:pt>
                <c:pt idx="4">
                  <c:v>42865</c:v>
                </c:pt>
                <c:pt idx="5">
                  <c:v>42926</c:v>
                </c:pt>
                <c:pt idx="6">
                  <c:v>42948</c:v>
                </c:pt>
                <c:pt idx="7">
                  <c:v>42988</c:v>
                </c:pt>
                <c:pt idx="8">
                  <c:v>42994</c:v>
                </c:pt>
                <c:pt idx="9">
                  <c:v>43009</c:v>
                </c:pt>
                <c:pt idx="10">
                  <c:v>43040</c:v>
                </c:pt>
                <c:pt idx="11">
                  <c:v>43040</c:v>
                </c:pt>
                <c:pt idx="12">
                  <c:v>43049</c:v>
                </c:pt>
                <c:pt idx="13">
                  <c:v>43055</c:v>
                </c:pt>
                <c:pt idx="14">
                  <c:v>43070</c:v>
                </c:pt>
                <c:pt idx="15">
                  <c:v>43116</c:v>
                </c:pt>
                <c:pt idx="16">
                  <c:v>43116</c:v>
                </c:pt>
                <c:pt idx="17">
                  <c:v>43132</c:v>
                </c:pt>
                <c:pt idx="18">
                  <c:v>43191</c:v>
                </c:pt>
                <c:pt idx="19">
                  <c:v>43221</c:v>
                </c:pt>
              </c:numCache>
            </c:numRef>
          </c:val>
          <c:extLst>
            <c:ext xmlns:c16="http://schemas.microsoft.com/office/drawing/2014/chart" uri="{C3380CC4-5D6E-409C-BE32-E72D297353CC}">
              <c16:uniqueId val="{00000000-8927-44B7-868C-A386F59A9979}"/>
            </c:ext>
          </c:extLst>
        </c:ser>
        <c:ser>
          <c:idx val="1"/>
          <c:order val="1"/>
          <c:tx>
            <c:strRef>
              <c:f>'Planificador 1'!$F$8</c:f>
              <c:strCache>
                <c:ptCount val="1"/>
                <c:pt idx="0">
                  <c:v>DURACIÓN</c:v>
                </c:pt>
              </c:strCache>
            </c:strRef>
          </c:tx>
          <c:invertIfNegative val="0"/>
          <c:val>
            <c:numRef>
              <c:f>'Planificador 1'!$F$10:$F$29</c:f>
              <c:numCache>
                <c:formatCode>0.0</c:formatCode>
                <c:ptCount val="20"/>
                <c:pt idx="0">
                  <c:v>302</c:v>
                </c:pt>
                <c:pt idx="1">
                  <c:v>29</c:v>
                </c:pt>
                <c:pt idx="2">
                  <c:v>180</c:v>
                </c:pt>
                <c:pt idx="3">
                  <c:v>0</c:v>
                </c:pt>
                <c:pt idx="4">
                  <c:v>0</c:v>
                </c:pt>
                <c:pt idx="5">
                  <c:v>0</c:v>
                </c:pt>
                <c:pt idx="6">
                  <c:v>45</c:v>
                </c:pt>
                <c:pt idx="7">
                  <c:v>0</c:v>
                </c:pt>
                <c:pt idx="8">
                  <c:v>14</c:v>
                </c:pt>
                <c:pt idx="9">
                  <c:v>30</c:v>
                </c:pt>
                <c:pt idx="10">
                  <c:v>91</c:v>
                </c:pt>
                <c:pt idx="11">
                  <c:v>14</c:v>
                </c:pt>
                <c:pt idx="12">
                  <c:v>0</c:v>
                </c:pt>
                <c:pt idx="13">
                  <c:v>14</c:v>
                </c:pt>
                <c:pt idx="14">
                  <c:v>45</c:v>
                </c:pt>
                <c:pt idx="15">
                  <c:v>104</c:v>
                </c:pt>
                <c:pt idx="16">
                  <c:v>15</c:v>
                </c:pt>
                <c:pt idx="17">
                  <c:v>58</c:v>
                </c:pt>
                <c:pt idx="18">
                  <c:v>29</c:v>
                </c:pt>
                <c:pt idx="19">
                  <c:v>4</c:v>
                </c:pt>
              </c:numCache>
            </c:numRef>
          </c:val>
          <c:extLst>
            <c:ext xmlns:c16="http://schemas.microsoft.com/office/drawing/2014/chart" uri="{C3380CC4-5D6E-409C-BE32-E72D297353CC}">
              <c16:uniqueId val="{00000001-8927-44B7-868C-A386F59A9979}"/>
            </c:ext>
          </c:extLst>
        </c:ser>
        <c:dLbls>
          <c:showLegendKey val="0"/>
          <c:showVal val="0"/>
          <c:showCatName val="0"/>
          <c:showSerName val="0"/>
          <c:showPercent val="0"/>
          <c:showBubbleSize val="0"/>
        </c:dLbls>
        <c:gapWidth val="51"/>
        <c:overlap val="100"/>
        <c:axId val="124519168"/>
        <c:axId val="124520704"/>
      </c:barChart>
      <c:catAx>
        <c:axId val="12451916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4520704"/>
        <c:crosses val="autoZero"/>
        <c:auto val="1"/>
        <c:lblAlgn val="ctr"/>
        <c:lblOffset val="100"/>
        <c:noMultiLvlLbl val="0"/>
      </c:catAx>
      <c:valAx>
        <c:axId val="124520704"/>
        <c:scaling>
          <c:orientation val="minMax"/>
          <c:min val="42737"/>
        </c:scaling>
        <c:delete val="0"/>
        <c:axPos val="t"/>
        <c:majorGridlines/>
        <c:numFmt formatCode="dd/mm"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4519168"/>
        <c:crosses val="autoZero"/>
        <c:crossBetween val="between"/>
        <c:majorUnit val="5"/>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'II parte'!$D$7</c:f>
              <c:strCache>
                <c:ptCount val="1"/>
                <c:pt idx="0">
                  <c:v>Fecha de inicio</c:v>
                </c:pt>
              </c:strCache>
            </c:strRef>
          </c:tx>
          <c:spPr>
            <a:noFill/>
          </c:spPr>
          <c:invertIfNegative val="0"/>
          <c:val>
            <c:numRef>
              <c:f>'II parte'!$D$9:$D$34</c:f>
              <c:numCache>
                <c:formatCode>m/d/yyyy</c:formatCode>
                <c:ptCount val="26"/>
              </c:numCache>
            </c:numRef>
          </c:val>
          <c:extLst>
            <c:ext xmlns:c16="http://schemas.microsoft.com/office/drawing/2014/chart" uri="{C3380CC4-5D6E-409C-BE32-E72D297353CC}">
              <c16:uniqueId val="{00000000-DB58-452D-B1A2-96E16CE1172C}"/>
            </c:ext>
          </c:extLst>
        </c:ser>
        <c:ser>
          <c:idx val="1"/>
          <c:order val="1"/>
          <c:tx>
            <c:strRef>
              <c:f>'II parte'!$F$7</c:f>
              <c:strCache>
                <c:ptCount val="1"/>
                <c:pt idx="0">
                  <c:v>DURACIÓN</c:v>
                </c:pt>
              </c:strCache>
            </c:strRef>
          </c:tx>
          <c:invertIfNegative val="0"/>
          <c:val>
            <c:numRef>
              <c:f>'II parte'!$F$9:$F$34</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1-DB58-452D-B1A2-96E16CE1172C}"/>
            </c:ext>
          </c:extLst>
        </c:ser>
        <c:dLbls>
          <c:showLegendKey val="0"/>
          <c:showVal val="0"/>
          <c:showCatName val="0"/>
          <c:showSerName val="0"/>
          <c:showPercent val="0"/>
          <c:showBubbleSize val="0"/>
        </c:dLbls>
        <c:gapWidth val="51"/>
        <c:overlap val="100"/>
        <c:axId val="120316672"/>
        <c:axId val="120318592"/>
      </c:barChart>
      <c:catAx>
        <c:axId val="120316672"/>
        <c:scaling>
          <c:orientation val="maxMin"/>
        </c:scaling>
        <c:delete val="0"/>
        <c:axPos val="l"/>
        <c:majorTickMark val="out"/>
        <c:minorTickMark val="none"/>
        <c:tickLblPos val="nextTo"/>
        <c:crossAx val="120318592"/>
        <c:crosses val="autoZero"/>
        <c:auto val="1"/>
        <c:lblAlgn val="ctr"/>
        <c:lblOffset val="100"/>
        <c:noMultiLvlLbl val="0"/>
      </c:catAx>
      <c:valAx>
        <c:axId val="120318592"/>
        <c:scaling>
          <c:orientation val="minMax"/>
          <c:min val="41498"/>
        </c:scaling>
        <c:delete val="0"/>
        <c:axPos val="t"/>
        <c:majorGridlines/>
        <c:numFmt formatCode="dd/mm" sourceLinked="0"/>
        <c:majorTickMark val="out"/>
        <c:minorTickMark val="none"/>
        <c:tickLblPos val="nextTo"/>
        <c:crossAx val="120316672"/>
        <c:crosses val="autoZero"/>
        <c:crossBetween val="between"/>
        <c:majorUnit val="5"/>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'Planificador 2'!$D$8</c:f>
              <c:strCache>
                <c:ptCount val="1"/>
                <c:pt idx="0">
                  <c:v>Fecha de inicio</c:v>
                </c:pt>
              </c:strCache>
            </c:strRef>
          </c:tx>
          <c:spPr>
            <a:noFill/>
          </c:spPr>
          <c:invertIfNegative val="0"/>
          <c:val>
            <c:numRef>
              <c:f>'Planificador 2'!$D$10:$D$30</c:f>
              <c:numCache>
                <c:formatCode>m/d/yyyy</c:formatCode>
                <c:ptCount val="21"/>
                <c:pt idx="0">
                  <c:v>42737</c:v>
                </c:pt>
                <c:pt idx="1">
                  <c:v>42737</c:v>
                </c:pt>
                <c:pt idx="2">
                  <c:v>42767</c:v>
                </c:pt>
                <c:pt idx="3">
                  <c:v>42795</c:v>
                </c:pt>
                <c:pt idx="4">
                  <c:v>42795</c:v>
                </c:pt>
                <c:pt idx="5">
                  <c:v>42804</c:v>
                </c:pt>
                <c:pt idx="6">
                  <c:v>42865</c:v>
                </c:pt>
                <c:pt idx="7">
                  <c:v>42926</c:v>
                </c:pt>
                <c:pt idx="8">
                  <c:v>42979</c:v>
                </c:pt>
                <c:pt idx="9">
                  <c:v>42979</c:v>
                </c:pt>
                <c:pt idx="10">
                  <c:v>42988</c:v>
                </c:pt>
                <c:pt idx="11">
                  <c:v>43009</c:v>
                </c:pt>
                <c:pt idx="12">
                  <c:v>43040</c:v>
                </c:pt>
                <c:pt idx="13">
                  <c:v>43040</c:v>
                </c:pt>
                <c:pt idx="14">
                  <c:v>43049</c:v>
                </c:pt>
                <c:pt idx="15">
                  <c:v>43055</c:v>
                </c:pt>
                <c:pt idx="16">
                  <c:v>43070</c:v>
                </c:pt>
                <c:pt idx="17">
                  <c:v>43132</c:v>
                </c:pt>
                <c:pt idx="18">
                  <c:v>43132</c:v>
                </c:pt>
                <c:pt idx="19">
                  <c:v>43191</c:v>
                </c:pt>
                <c:pt idx="20">
                  <c:v>43221</c:v>
                </c:pt>
              </c:numCache>
            </c:numRef>
          </c:val>
          <c:extLst>
            <c:ext xmlns:c16="http://schemas.microsoft.com/office/drawing/2014/chart" uri="{C3380CC4-5D6E-409C-BE32-E72D297353CC}">
              <c16:uniqueId val="{00000000-3F8E-4523-AB28-3C01EDED8EEE}"/>
            </c:ext>
          </c:extLst>
        </c:ser>
        <c:ser>
          <c:idx val="1"/>
          <c:order val="1"/>
          <c:tx>
            <c:strRef>
              <c:f>'Planificador 2'!$F$8</c:f>
              <c:strCache>
                <c:ptCount val="1"/>
                <c:pt idx="0">
                  <c:v>DURACIÓN</c:v>
                </c:pt>
              </c:strCache>
            </c:strRef>
          </c:tx>
          <c:invertIfNegative val="0"/>
          <c:val>
            <c:numRef>
              <c:f>'Planificador 2'!$F$10:$F$30</c:f>
              <c:numCache>
                <c:formatCode>0.0</c:formatCode>
                <c:ptCount val="21"/>
                <c:pt idx="0">
                  <c:v>57</c:v>
                </c:pt>
                <c:pt idx="1">
                  <c:v>29</c:v>
                </c:pt>
                <c:pt idx="2">
                  <c:v>27</c:v>
                </c:pt>
                <c:pt idx="3">
                  <c:v>183</c:v>
                </c:pt>
                <c:pt idx="4">
                  <c:v>183</c:v>
                </c:pt>
                <c:pt idx="5">
                  <c:v>0</c:v>
                </c:pt>
                <c:pt idx="6">
                  <c:v>0</c:v>
                </c:pt>
                <c:pt idx="7">
                  <c:v>0</c:v>
                </c:pt>
                <c:pt idx="8">
                  <c:v>60</c:v>
                </c:pt>
                <c:pt idx="9">
                  <c:v>29</c:v>
                </c:pt>
                <c:pt idx="10">
                  <c:v>0</c:v>
                </c:pt>
                <c:pt idx="11">
                  <c:v>30</c:v>
                </c:pt>
                <c:pt idx="12">
                  <c:v>91</c:v>
                </c:pt>
                <c:pt idx="13">
                  <c:v>14</c:v>
                </c:pt>
                <c:pt idx="14">
                  <c:v>0</c:v>
                </c:pt>
                <c:pt idx="15">
                  <c:v>14</c:v>
                </c:pt>
                <c:pt idx="16">
                  <c:v>61</c:v>
                </c:pt>
                <c:pt idx="17">
                  <c:v>88</c:v>
                </c:pt>
                <c:pt idx="18">
                  <c:v>58</c:v>
                </c:pt>
                <c:pt idx="19">
                  <c:v>29</c:v>
                </c:pt>
                <c:pt idx="20">
                  <c:v>4</c:v>
                </c:pt>
              </c:numCache>
            </c:numRef>
          </c:val>
          <c:extLst>
            <c:ext xmlns:c16="http://schemas.microsoft.com/office/drawing/2014/chart" uri="{C3380CC4-5D6E-409C-BE32-E72D297353CC}">
              <c16:uniqueId val="{00000001-3F8E-4523-AB28-3C01EDED8EEE}"/>
            </c:ext>
          </c:extLst>
        </c:ser>
        <c:dLbls>
          <c:showLegendKey val="0"/>
          <c:showVal val="0"/>
          <c:showCatName val="0"/>
          <c:showSerName val="0"/>
          <c:showPercent val="0"/>
          <c:showBubbleSize val="0"/>
        </c:dLbls>
        <c:gapWidth val="51"/>
        <c:overlap val="100"/>
        <c:axId val="39043456"/>
        <c:axId val="39044992"/>
      </c:barChart>
      <c:catAx>
        <c:axId val="39043456"/>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39044992"/>
        <c:crosses val="autoZero"/>
        <c:auto val="1"/>
        <c:lblAlgn val="ctr"/>
        <c:lblOffset val="100"/>
        <c:noMultiLvlLbl val="0"/>
      </c:catAx>
      <c:valAx>
        <c:axId val="39044992"/>
        <c:scaling>
          <c:orientation val="minMax"/>
          <c:min val="42737"/>
        </c:scaling>
        <c:delete val="0"/>
        <c:axPos val="t"/>
        <c:majorGridlines/>
        <c:numFmt formatCode="dd/mm"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39043456"/>
        <c:crosses val="autoZero"/>
        <c:crossBetween val="between"/>
        <c:majorUnit val="5"/>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266" l="0.70000000000000062" r="0.70000000000000062" t="0.750000000000002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'Planificador 3'!$D$8</c:f>
              <c:strCache>
                <c:ptCount val="1"/>
                <c:pt idx="0">
                  <c:v>Fecha de inicio</c:v>
                </c:pt>
              </c:strCache>
            </c:strRef>
          </c:tx>
          <c:spPr>
            <a:noFill/>
          </c:spPr>
          <c:invertIfNegative val="0"/>
          <c:val>
            <c:numRef>
              <c:f>'Planificador 3'!$D$10:$D$17</c:f>
              <c:numCache>
                <c:formatCode>m/d/yyyy</c:formatCode>
                <c:ptCount val="8"/>
                <c:pt idx="0">
                  <c:v>42737</c:v>
                </c:pt>
                <c:pt idx="1">
                  <c:v>42737</c:v>
                </c:pt>
                <c:pt idx="2">
                  <c:v>42767</c:v>
                </c:pt>
                <c:pt idx="3">
                  <c:v>42782</c:v>
                </c:pt>
                <c:pt idx="4">
                  <c:v>42795</c:v>
                </c:pt>
                <c:pt idx="5">
                  <c:v>42795</c:v>
                </c:pt>
                <c:pt idx="6">
                  <c:v>42887</c:v>
                </c:pt>
                <c:pt idx="7">
                  <c:v>42917</c:v>
                </c:pt>
              </c:numCache>
            </c:numRef>
          </c:val>
          <c:extLst>
            <c:ext xmlns:c16="http://schemas.microsoft.com/office/drawing/2014/chart" uri="{C3380CC4-5D6E-409C-BE32-E72D297353CC}">
              <c16:uniqueId val="{00000000-DF5C-4BDC-98E4-C449345FA76A}"/>
            </c:ext>
          </c:extLst>
        </c:ser>
        <c:ser>
          <c:idx val="1"/>
          <c:order val="1"/>
          <c:tx>
            <c:strRef>
              <c:f>'Planificador 3'!$F$8</c:f>
              <c:strCache>
                <c:ptCount val="1"/>
                <c:pt idx="0">
                  <c:v>DURACIÓN</c:v>
                </c:pt>
              </c:strCache>
            </c:strRef>
          </c:tx>
          <c:invertIfNegative val="0"/>
          <c:val>
            <c:numRef>
              <c:f>'Planificador 3'!$F$10:$F$17</c:f>
              <c:numCache>
                <c:formatCode>0.0</c:formatCode>
                <c:ptCount val="8"/>
                <c:pt idx="0">
                  <c:v>57</c:v>
                </c:pt>
                <c:pt idx="1">
                  <c:v>29</c:v>
                </c:pt>
                <c:pt idx="2">
                  <c:v>14</c:v>
                </c:pt>
                <c:pt idx="3">
                  <c:v>12</c:v>
                </c:pt>
                <c:pt idx="4">
                  <c:v>121</c:v>
                </c:pt>
                <c:pt idx="5">
                  <c:v>91</c:v>
                </c:pt>
                <c:pt idx="6">
                  <c:v>29</c:v>
                </c:pt>
                <c:pt idx="7">
                  <c:v>7</c:v>
                </c:pt>
              </c:numCache>
            </c:numRef>
          </c:val>
          <c:extLst>
            <c:ext xmlns:c16="http://schemas.microsoft.com/office/drawing/2014/chart" uri="{C3380CC4-5D6E-409C-BE32-E72D297353CC}">
              <c16:uniqueId val="{00000001-DF5C-4BDC-98E4-C449345FA76A}"/>
            </c:ext>
          </c:extLst>
        </c:ser>
        <c:dLbls>
          <c:showLegendKey val="0"/>
          <c:showVal val="0"/>
          <c:showCatName val="0"/>
          <c:showSerName val="0"/>
          <c:showPercent val="0"/>
          <c:showBubbleSize val="0"/>
        </c:dLbls>
        <c:gapWidth val="51"/>
        <c:overlap val="100"/>
        <c:axId val="39043456"/>
        <c:axId val="39044992"/>
      </c:barChart>
      <c:catAx>
        <c:axId val="39043456"/>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39044992"/>
        <c:crosses val="autoZero"/>
        <c:auto val="1"/>
        <c:lblAlgn val="ctr"/>
        <c:lblOffset val="100"/>
        <c:noMultiLvlLbl val="0"/>
      </c:catAx>
      <c:valAx>
        <c:axId val="39044992"/>
        <c:scaling>
          <c:orientation val="minMax"/>
          <c:min val="42737"/>
        </c:scaling>
        <c:delete val="0"/>
        <c:axPos val="t"/>
        <c:majorGridlines/>
        <c:numFmt formatCode="dd/mm"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39043456"/>
        <c:crosses val="autoZero"/>
        <c:crossBetween val="between"/>
        <c:majorUnit val="5"/>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266" l="0.70000000000000062" r="0.70000000000000062" t="0.75000000000000266" header="0.30000000000000032" footer="0.30000000000000032"/>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_rels/drawing2.xml.rels><?xml version="1.0" encoding="UTF-8" standalone="no"?>
<Relationships xmlns="http://schemas.openxmlformats.org/package/2006/relationships">
<Relationship Id="rId1" Target="../charts/chart2.xml" Type="http://schemas.openxmlformats.org/officeDocument/2006/relationships/chart"/>
</Relationships>

</file>

<file path=xl/drawings/_rels/drawing3.xml.rels><?xml version="1.0" encoding="UTF-8" standalone="no"?>
<Relationships xmlns="http://schemas.openxmlformats.org/package/2006/relationships">
<Relationship Id="rId1" Target="../charts/chart3.xml" Type="http://schemas.openxmlformats.org/officeDocument/2006/relationships/chart"/>
</Relationships>

</file>

<file path=xl/drawings/_rels/drawing4.xml.rels><?xml version="1.0" encoding="UTF-8" standalone="no"?>
<Relationships xmlns="http://schemas.openxmlformats.org/package/2006/relationships">
<Relationship Id="rId1" Target="../charts/chart4.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8</xdr:col>
      <xdr:colOff>200025</xdr:colOff>
      <xdr:row>7</xdr:row>
      <xdr:rowOff>238126</xdr:rowOff>
    </xdr:from>
    <xdr:to>
      <xdr:col>28</xdr:col>
      <xdr:colOff>57150</xdr:colOff>
      <xdr:row>28</xdr:row>
      <xdr:rowOff>390525</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152401</xdr:colOff>
      <xdr:row>5</xdr:row>
      <xdr:rowOff>112712</xdr:rowOff>
    </xdr:from>
    <xdr:to>
      <xdr:col>32</xdr:col>
      <xdr:colOff>64560</xdr:colOff>
      <xdr:row>32</xdr:row>
      <xdr:rowOff>234950</xdr:rowOff>
    </xdr:to>
    <xdr:graphicFrame macro="">
      <xdr:nvGraphicFramePr>
        <xdr:cNvPr id="2" name="1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200025</xdr:colOff>
      <xdr:row>7</xdr:row>
      <xdr:rowOff>238125</xdr:rowOff>
    </xdr:from>
    <xdr:to>
      <xdr:col>28</xdr:col>
      <xdr:colOff>57150</xdr:colOff>
      <xdr:row>29</xdr:row>
      <xdr:rowOff>704850</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200025</xdr:colOff>
      <xdr:row>7</xdr:row>
      <xdr:rowOff>238126</xdr:rowOff>
    </xdr:from>
    <xdr:to>
      <xdr:col>28</xdr:col>
      <xdr:colOff>57150</xdr:colOff>
      <xdr:row>16</xdr:row>
      <xdr:rowOff>457200</xdr:rowOff>
    </xdr:to>
    <xdr:graphicFrame macro="">
      <xdr:nvGraphicFramePr>
        <xdr:cNvPr id="2" name="1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mailto:pamquiros@banhvi.fi.cr" TargetMode="External" Type="http://schemas.openxmlformats.org/officeDocument/2006/relationships/hyperlink"/>
<Relationship Id="rId2"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mailto:pamquiros@banhvi.fi.cr" TargetMode="External" Type="http://schemas.openxmlformats.org/officeDocument/2006/relationships/hyperlink"/>
<Relationship Id="rId2"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 Id="rId2" Target="../drawings/drawing4.xml" Type="http://schemas.openxmlformats.org/officeDocument/2006/relationships/drawing"/>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1.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mailto:pamquiros@banhvi.fi.cr" TargetMode="External" Type="http://schemas.openxmlformats.org/officeDocument/2006/relationships/hyperlink"/>
<Relationship Id="rId2"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2.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3.xml" Type="http://schemas.openxmlformats.org/officeDocument/2006/relationships/drawing"/>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abSelected="1" topLeftCell="A10" workbookViewId="0">
      <selection activeCell="B21" sqref="B21:C21"/>
    </sheetView>
  </sheetViews>
  <sheetFormatPr baseColWidth="10" defaultRowHeight="12.75" x14ac:dyDescent="0.2"/>
  <cols>
    <col min="1" max="1" width="11.42578125" style="1"/>
    <col min="2" max="2" width="31.42578125" style="1" customWidth="1"/>
    <col min="3" max="3" width="43" style="1" customWidth="1"/>
    <col min="4" max="16384" width="11.42578125" style="1"/>
  </cols>
  <sheetData>
    <row r="1" spans="2:3" ht="13.5" thickBot="1" x14ac:dyDescent="0.25"/>
    <row r="2" spans="2:3" ht="33" customHeight="1" thickBot="1" x14ac:dyDescent="0.25">
      <c r="B2" s="109" t="s">
        <v>24</v>
      </c>
      <c r="C2" s="110"/>
    </row>
    <row r="3" spans="2:3" ht="66" customHeight="1" thickBot="1" x14ac:dyDescent="0.25">
      <c r="B3" s="38" t="s">
        <v>25</v>
      </c>
      <c r="C3" s="81" t="s">
        <v>139</v>
      </c>
    </row>
    <row r="4" spans="2:3" ht="54" customHeight="1" thickBot="1" x14ac:dyDescent="0.25">
      <c r="B4" s="38" t="s">
        <v>26</v>
      </c>
      <c r="C4" s="83" t="s">
        <v>128</v>
      </c>
    </row>
    <row r="5" spans="2:3" ht="61.5" customHeight="1" thickBot="1" x14ac:dyDescent="0.25">
      <c r="B5" s="38" t="s">
        <v>27</v>
      </c>
      <c r="C5" s="81" t="s">
        <v>129</v>
      </c>
    </row>
    <row r="6" spans="2:3" ht="62.25" customHeight="1" thickBot="1" x14ac:dyDescent="0.25">
      <c r="B6" s="38" t="s">
        <v>28</v>
      </c>
      <c r="C6" s="81" t="s">
        <v>69</v>
      </c>
    </row>
    <row r="7" spans="2:3" ht="45.75" thickBot="1" x14ac:dyDescent="0.25">
      <c r="B7" s="40" t="s">
        <v>29</v>
      </c>
      <c r="C7" s="83" t="s">
        <v>130</v>
      </c>
    </row>
    <row r="8" spans="2:3" ht="15.75" thickBot="1" x14ac:dyDescent="0.25">
      <c r="B8" s="92" t="s">
        <v>30</v>
      </c>
      <c r="C8" s="42" t="s">
        <v>31</v>
      </c>
    </row>
    <row r="9" spans="2:3" ht="113.25" customHeight="1" thickBot="1" x14ac:dyDescent="0.25">
      <c r="B9" s="93" t="s">
        <v>140</v>
      </c>
      <c r="C9" s="83" t="s">
        <v>141</v>
      </c>
    </row>
    <row r="10" spans="2:3" ht="84.75" customHeight="1" thickBot="1" x14ac:dyDescent="0.25">
      <c r="B10" s="111" t="s">
        <v>32</v>
      </c>
      <c r="C10" s="112"/>
    </row>
    <row r="11" spans="2:3" ht="15.75" thickBot="1" x14ac:dyDescent="0.25">
      <c r="B11" s="38" t="s">
        <v>33</v>
      </c>
      <c r="C11" s="83" t="s">
        <v>205</v>
      </c>
    </row>
    <row r="12" spans="2:3" ht="15.75" thickBot="1" x14ac:dyDescent="0.25">
      <c r="B12" s="38" t="s">
        <v>34</v>
      </c>
      <c r="C12" s="83" t="s">
        <v>82</v>
      </c>
    </row>
    <row r="13" spans="2:3" ht="20.25" customHeight="1" thickBot="1" x14ac:dyDescent="0.25">
      <c r="B13" s="38" t="s">
        <v>35</v>
      </c>
      <c r="C13" s="83" t="s">
        <v>142</v>
      </c>
    </row>
    <row r="14" spans="2:3" ht="35.25" customHeight="1" thickBot="1" x14ac:dyDescent="0.25">
      <c r="B14" s="38" t="s">
        <v>36</v>
      </c>
      <c r="C14" s="83" t="s">
        <v>143</v>
      </c>
    </row>
    <row r="15" spans="2:3" ht="15.75" thickBot="1" x14ac:dyDescent="0.25">
      <c r="B15" s="113" t="s">
        <v>42</v>
      </c>
      <c r="C15" s="114"/>
    </row>
    <row r="16" spans="2:3" ht="15.75" thickBot="1" x14ac:dyDescent="0.25">
      <c r="B16" s="38" t="s">
        <v>37</v>
      </c>
      <c r="C16" s="39" t="s">
        <v>144</v>
      </c>
    </row>
    <row r="17" spans="2:3" ht="15.75" thickBot="1" x14ac:dyDescent="0.25">
      <c r="B17" s="38" t="s">
        <v>38</v>
      </c>
      <c r="C17" s="39" t="s">
        <v>86</v>
      </c>
    </row>
    <row r="18" spans="2:3" ht="15.75" thickBot="1" x14ac:dyDescent="0.25">
      <c r="B18" s="38" t="s">
        <v>39</v>
      </c>
      <c r="C18" s="66" t="s">
        <v>145</v>
      </c>
    </row>
    <row r="19" spans="2:3" ht="15.75" thickBot="1" x14ac:dyDescent="0.25">
      <c r="B19" s="38" t="s">
        <v>40</v>
      </c>
      <c r="C19" s="39" t="s">
        <v>70</v>
      </c>
    </row>
    <row r="20" spans="2:3" ht="15.75" thickBot="1" x14ac:dyDescent="0.25">
      <c r="B20" s="38" t="s">
        <v>41</v>
      </c>
      <c r="C20" s="39" t="s">
        <v>71</v>
      </c>
    </row>
    <row r="21" spans="2:3" ht="39" customHeight="1" thickBot="1" x14ac:dyDescent="0.25">
      <c r="B21" s="115" t="s">
        <v>43</v>
      </c>
      <c r="C21" s="116"/>
    </row>
  </sheetData>
  <mergeCells count="4">
    <mergeCell ref="B2:C2"/>
    <mergeCell ref="B10:C10"/>
    <mergeCell ref="B15:C15"/>
    <mergeCell ref="B21:C21"/>
  </mergeCells>
  <hyperlinks>
    <hyperlink ref="C1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B21" sqref="B21:C21"/>
    </sheetView>
  </sheetViews>
  <sheetFormatPr baseColWidth="10" defaultRowHeight="12.75" x14ac:dyDescent="0.2"/>
  <cols>
    <col min="1" max="1" width="11.42578125" style="1"/>
    <col min="2" max="2" width="31.42578125" style="1" customWidth="1"/>
    <col min="3" max="3" width="44.28515625" style="1" customWidth="1"/>
    <col min="4" max="16384" width="11.42578125" style="1"/>
  </cols>
  <sheetData>
    <row r="1" spans="2:3" ht="13.5" thickBot="1" x14ac:dyDescent="0.25"/>
    <row r="2" spans="2:3" ht="33" customHeight="1" thickBot="1" x14ac:dyDescent="0.25">
      <c r="B2" s="109" t="s">
        <v>24</v>
      </c>
      <c r="C2" s="110"/>
    </row>
    <row r="3" spans="2:3" ht="65.25" customHeight="1" thickBot="1" x14ac:dyDescent="0.25">
      <c r="B3" s="38" t="s">
        <v>25</v>
      </c>
      <c r="C3" s="64" t="s">
        <v>174</v>
      </c>
    </row>
    <row r="4" spans="2:3" ht="43.5" thickBot="1" x14ac:dyDescent="0.25">
      <c r="B4" s="38" t="s">
        <v>26</v>
      </c>
      <c r="C4" s="64" t="s">
        <v>175</v>
      </c>
    </row>
    <row r="5" spans="2:3" ht="32.25" customHeight="1" thickBot="1" x14ac:dyDescent="0.25">
      <c r="B5" s="38" t="s">
        <v>27</v>
      </c>
      <c r="C5" s="64" t="s">
        <v>176</v>
      </c>
    </row>
    <row r="6" spans="2:3" ht="66" customHeight="1" thickBot="1" x14ac:dyDescent="0.25">
      <c r="B6" s="38" t="s">
        <v>28</v>
      </c>
      <c r="C6" s="64" t="s">
        <v>69</v>
      </c>
    </row>
    <row r="7" spans="2:3" ht="45.75" thickBot="1" x14ac:dyDescent="0.25">
      <c r="B7" s="40" t="s">
        <v>29</v>
      </c>
      <c r="C7" s="64" t="s">
        <v>177</v>
      </c>
    </row>
    <row r="8" spans="2:3" ht="15.75" thickBot="1" x14ac:dyDescent="0.25">
      <c r="B8" s="41" t="s">
        <v>30</v>
      </c>
      <c r="C8" s="42" t="s">
        <v>31</v>
      </c>
    </row>
    <row r="9" spans="2:3" ht="151.5" customHeight="1" thickBot="1" x14ac:dyDescent="0.25">
      <c r="B9" s="65" t="s">
        <v>178</v>
      </c>
      <c r="C9" s="65" t="s">
        <v>179</v>
      </c>
    </row>
    <row r="10" spans="2:3" ht="84.75" customHeight="1" thickBot="1" x14ac:dyDescent="0.25">
      <c r="B10" s="167" t="s">
        <v>32</v>
      </c>
      <c r="C10" s="112"/>
    </row>
    <row r="11" spans="2:3" ht="15.75" thickBot="1" x14ac:dyDescent="0.25">
      <c r="B11" s="38" t="s">
        <v>33</v>
      </c>
      <c r="C11" s="39" t="s">
        <v>210</v>
      </c>
    </row>
    <row r="12" spans="2:3" ht="15.75" thickBot="1" x14ac:dyDescent="0.25">
      <c r="B12" s="38" t="s">
        <v>34</v>
      </c>
      <c r="C12" s="39" t="s">
        <v>180</v>
      </c>
    </row>
    <row r="13" spans="2:3" ht="20.25" customHeight="1" thickBot="1" x14ac:dyDescent="0.25">
      <c r="B13" s="38" t="s">
        <v>35</v>
      </c>
      <c r="C13" s="39" t="s">
        <v>181</v>
      </c>
    </row>
    <row r="14" spans="2:3" ht="57" customHeight="1" thickBot="1" x14ac:dyDescent="0.25">
      <c r="B14" s="38" t="s">
        <v>36</v>
      </c>
      <c r="C14" s="64" t="s">
        <v>182</v>
      </c>
    </row>
    <row r="15" spans="2:3" ht="15.75" thickBot="1" x14ac:dyDescent="0.25">
      <c r="B15" s="113" t="s">
        <v>42</v>
      </c>
      <c r="C15" s="114"/>
    </row>
    <row r="16" spans="2:3" ht="29.25" thickBot="1" x14ac:dyDescent="0.25">
      <c r="B16" s="38" t="s">
        <v>37</v>
      </c>
      <c r="C16" s="39" t="s">
        <v>183</v>
      </c>
    </row>
    <row r="17" spans="2:3" ht="15.75" thickBot="1" x14ac:dyDescent="0.25">
      <c r="B17" s="38" t="s">
        <v>38</v>
      </c>
      <c r="C17" s="39" t="s">
        <v>86</v>
      </c>
    </row>
    <row r="18" spans="2:3" ht="15.75" thickBot="1" x14ac:dyDescent="0.25">
      <c r="B18" s="38" t="s">
        <v>39</v>
      </c>
      <c r="C18" s="108" t="s">
        <v>125</v>
      </c>
    </row>
    <row r="19" spans="2:3" ht="15.75" thickBot="1" x14ac:dyDescent="0.25">
      <c r="B19" s="38" t="s">
        <v>40</v>
      </c>
      <c r="C19" s="39" t="s">
        <v>70</v>
      </c>
    </row>
    <row r="20" spans="2:3" ht="15.75" thickBot="1" x14ac:dyDescent="0.25">
      <c r="B20" s="38" t="s">
        <v>41</v>
      </c>
      <c r="C20" s="39" t="s">
        <v>71</v>
      </c>
    </row>
    <row r="21" spans="2:3" ht="39" customHeight="1" thickBot="1" x14ac:dyDescent="0.25">
      <c r="B21" s="115" t="s">
        <v>43</v>
      </c>
      <c r="C21" s="116"/>
    </row>
  </sheetData>
  <mergeCells count="4">
    <mergeCell ref="B2:C2"/>
    <mergeCell ref="B10:C10"/>
    <mergeCell ref="B15:C15"/>
    <mergeCell ref="B21:C21"/>
  </mergeCells>
  <hyperlinks>
    <hyperlink ref="C18" r:id="rId1"/>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workbookViewId="0">
      <selection activeCell="B17" sqref="B17:J18"/>
    </sheetView>
  </sheetViews>
  <sheetFormatPr baseColWidth="10" defaultRowHeight="12.75" x14ac:dyDescent="0.2"/>
  <cols>
    <col min="1" max="5" width="11.42578125" style="1"/>
    <col min="6" max="6" width="9.140625" style="1" customWidth="1"/>
    <col min="7" max="16384" width="11.42578125" style="1"/>
  </cols>
  <sheetData>
    <row r="1" spans="2:12" ht="25.5" customHeight="1" x14ac:dyDescent="0.2">
      <c r="B1" s="123" t="s">
        <v>0</v>
      </c>
      <c r="C1" s="123"/>
      <c r="D1" s="123"/>
      <c r="E1" s="123"/>
      <c r="F1" s="123"/>
      <c r="G1" s="123"/>
      <c r="H1" s="123"/>
      <c r="I1" s="123"/>
      <c r="J1" s="123"/>
    </row>
    <row r="2" spans="2:12" x14ac:dyDescent="0.2">
      <c r="B2" s="124"/>
      <c r="C2" s="124"/>
      <c r="D2" s="124"/>
      <c r="E2" s="124"/>
      <c r="F2" s="124"/>
      <c r="G2" s="124"/>
      <c r="H2" s="124"/>
      <c r="I2" s="124"/>
      <c r="J2" s="124"/>
    </row>
    <row r="3" spans="2:12" ht="12.75" customHeight="1" x14ac:dyDescent="0.2">
      <c r="B3" s="117" t="s">
        <v>184</v>
      </c>
      <c r="C3" s="118"/>
      <c r="D3" s="118"/>
      <c r="E3" s="118"/>
      <c r="F3" s="118"/>
      <c r="G3" s="118"/>
      <c r="H3" s="118"/>
      <c r="I3" s="118"/>
      <c r="J3" s="119"/>
    </row>
    <row r="4" spans="2:12" ht="13.5" customHeight="1" x14ac:dyDescent="0.2">
      <c r="B4" s="120"/>
      <c r="C4" s="121"/>
      <c r="D4" s="121"/>
      <c r="E4" s="121"/>
      <c r="F4" s="121"/>
      <c r="G4" s="121"/>
      <c r="H4" s="121"/>
      <c r="I4" s="121"/>
      <c r="J4" s="122"/>
    </row>
    <row r="5" spans="2:12" x14ac:dyDescent="0.2">
      <c r="B5" s="125"/>
      <c r="C5" s="125"/>
      <c r="D5" s="125"/>
      <c r="E5" s="125"/>
      <c r="F5" s="125"/>
      <c r="G5" s="125"/>
      <c r="H5" s="125"/>
      <c r="I5" s="125"/>
      <c r="J5" s="125"/>
    </row>
    <row r="6" spans="2:12" x14ac:dyDescent="0.2">
      <c r="B6" s="117" t="s">
        <v>185</v>
      </c>
      <c r="C6" s="118"/>
      <c r="D6" s="118"/>
      <c r="E6" s="118"/>
      <c r="F6" s="118"/>
      <c r="G6" s="118"/>
      <c r="H6" s="118"/>
      <c r="I6" s="118"/>
      <c r="J6" s="119"/>
      <c r="L6" s="2"/>
    </row>
    <row r="7" spans="2:12" x14ac:dyDescent="0.2">
      <c r="B7" s="126"/>
      <c r="C7" s="127"/>
      <c r="D7" s="127"/>
      <c r="E7" s="127"/>
      <c r="F7" s="127"/>
      <c r="G7" s="127"/>
      <c r="H7" s="127"/>
      <c r="I7" s="127"/>
      <c r="J7" s="128"/>
    </row>
    <row r="8" spans="2:12" ht="21" x14ac:dyDescent="0.2">
      <c r="B8" s="126"/>
      <c r="C8" s="127"/>
      <c r="D8" s="127"/>
      <c r="E8" s="127"/>
      <c r="F8" s="127"/>
      <c r="G8" s="127"/>
      <c r="H8" s="127"/>
      <c r="I8" s="127"/>
      <c r="J8" s="128"/>
      <c r="L8" s="94"/>
    </row>
    <row r="9" spans="2:12" ht="37.5" customHeight="1" x14ac:dyDescent="0.2">
      <c r="B9" s="120"/>
      <c r="C9" s="121"/>
      <c r="D9" s="121"/>
      <c r="E9" s="121"/>
      <c r="F9" s="121"/>
      <c r="G9" s="121"/>
      <c r="H9" s="121"/>
      <c r="I9" s="121"/>
      <c r="J9" s="122"/>
    </row>
    <row r="10" spans="2:12" x14ac:dyDescent="0.2">
      <c r="B10" s="125"/>
      <c r="C10" s="125"/>
      <c r="D10" s="125"/>
      <c r="E10" s="125"/>
      <c r="F10" s="125"/>
      <c r="G10" s="125"/>
      <c r="H10" s="125"/>
      <c r="I10" s="125"/>
      <c r="J10" s="125"/>
    </row>
    <row r="11" spans="2:12" ht="12.75" customHeight="1" x14ac:dyDescent="0.2">
      <c r="B11" s="130" t="s">
        <v>186</v>
      </c>
      <c r="C11" s="131"/>
      <c r="D11" s="131"/>
      <c r="E11" s="131"/>
      <c r="F11" s="131"/>
      <c r="G11" s="131"/>
      <c r="H11" s="131"/>
      <c r="I11" s="131"/>
      <c r="J11" s="132"/>
    </row>
    <row r="12" spans="2:12" x14ac:dyDescent="0.2">
      <c r="B12" s="125"/>
      <c r="C12" s="125"/>
      <c r="D12" s="125"/>
      <c r="E12" s="125"/>
      <c r="F12" s="125"/>
      <c r="G12" s="125"/>
      <c r="H12" s="125"/>
      <c r="I12" s="125"/>
      <c r="J12" s="125"/>
    </row>
    <row r="13" spans="2:12" ht="13.5" customHeight="1" x14ac:dyDescent="0.2">
      <c r="B13" s="129" t="s">
        <v>2</v>
      </c>
      <c r="C13" s="129"/>
      <c r="D13" s="129"/>
      <c r="E13" s="129"/>
      <c r="F13" s="125"/>
      <c r="G13" s="130" t="s">
        <v>1</v>
      </c>
      <c r="H13" s="131"/>
      <c r="I13" s="131"/>
      <c r="J13" s="132"/>
      <c r="L13" s="2"/>
    </row>
    <row r="14" spans="2:12" ht="113.25" customHeight="1" x14ac:dyDescent="0.2">
      <c r="B14" s="133" t="s">
        <v>10</v>
      </c>
      <c r="C14" s="133"/>
      <c r="D14" s="105" t="s">
        <v>11</v>
      </c>
      <c r="E14" s="70" t="s">
        <v>12</v>
      </c>
      <c r="F14" s="125"/>
      <c r="G14" s="134" t="s">
        <v>187</v>
      </c>
      <c r="H14" s="135"/>
      <c r="I14" s="135"/>
      <c r="J14" s="136"/>
      <c r="L14" s="3"/>
    </row>
    <row r="15" spans="2:12" ht="124.5" customHeight="1" x14ac:dyDescent="0.2">
      <c r="B15" s="169">
        <v>42373</v>
      </c>
      <c r="C15" s="169"/>
      <c r="D15" s="106">
        <v>42924</v>
      </c>
      <c r="E15" s="68">
        <f>+D15-B15</f>
        <v>551</v>
      </c>
      <c r="F15" s="125"/>
      <c r="G15" s="137"/>
      <c r="H15" s="138"/>
      <c r="I15" s="138"/>
      <c r="J15" s="139"/>
      <c r="L15" s="3"/>
    </row>
    <row r="16" spans="2:12" x14ac:dyDescent="0.2">
      <c r="B16" s="125"/>
      <c r="C16" s="125"/>
      <c r="D16" s="125"/>
      <c r="E16" s="125"/>
      <c r="F16" s="125"/>
      <c r="G16" s="125"/>
      <c r="H16" s="125"/>
      <c r="I16" s="125"/>
      <c r="J16" s="125"/>
    </row>
    <row r="17" spans="2:12" ht="30" customHeight="1" x14ac:dyDescent="0.2">
      <c r="B17" s="117" t="s">
        <v>75</v>
      </c>
      <c r="C17" s="118"/>
      <c r="D17" s="118"/>
      <c r="E17" s="118"/>
      <c r="F17" s="118"/>
      <c r="G17" s="118"/>
      <c r="H17" s="118"/>
      <c r="I17" s="118"/>
      <c r="J17" s="119"/>
      <c r="L17" s="2"/>
    </row>
    <row r="18" spans="2:12" ht="38.25" customHeight="1" x14ac:dyDescent="0.2">
      <c r="B18" s="120"/>
      <c r="C18" s="121"/>
      <c r="D18" s="121"/>
      <c r="E18" s="121"/>
      <c r="F18" s="121"/>
      <c r="G18" s="121"/>
      <c r="H18" s="121"/>
      <c r="I18" s="121"/>
      <c r="J18" s="122"/>
      <c r="L18" s="3"/>
    </row>
    <row r="19" spans="2:12" x14ac:dyDescent="0.2">
      <c r="B19" s="125"/>
      <c r="C19" s="125"/>
      <c r="D19" s="125"/>
      <c r="E19" s="125"/>
      <c r="F19" s="125"/>
      <c r="G19" s="125"/>
      <c r="H19" s="125"/>
      <c r="I19" s="125"/>
      <c r="J19" s="125"/>
    </row>
    <row r="20" spans="2:12" ht="31.5" customHeight="1" x14ac:dyDescent="0.2">
      <c r="B20" s="117" t="s">
        <v>188</v>
      </c>
      <c r="C20" s="118"/>
      <c r="D20" s="118"/>
      <c r="E20" s="118"/>
      <c r="F20" s="118"/>
      <c r="G20" s="118"/>
      <c r="H20" s="118"/>
      <c r="I20" s="118"/>
      <c r="J20" s="119"/>
      <c r="L20" s="2"/>
    </row>
    <row r="21" spans="2:12" ht="42.75" customHeight="1" x14ac:dyDescent="0.2">
      <c r="B21" s="120"/>
      <c r="C21" s="121"/>
      <c r="D21" s="121"/>
      <c r="E21" s="121"/>
      <c r="F21" s="121"/>
      <c r="G21" s="121"/>
      <c r="H21" s="121"/>
      <c r="I21" s="121"/>
      <c r="J21" s="122"/>
      <c r="L21" s="3"/>
    </row>
    <row r="22" spans="2:12" x14ac:dyDescent="0.2">
      <c r="B22" s="125"/>
      <c r="C22" s="125"/>
      <c r="D22" s="125"/>
      <c r="E22" s="125"/>
      <c r="F22" s="125"/>
      <c r="G22" s="125"/>
      <c r="H22" s="125"/>
      <c r="I22" s="125"/>
      <c r="J22" s="125"/>
    </row>
    <row r="23" spans="2:12" ht="30.75" customHeight="1" x14ac:dyDescent="0.2">
      <c r="B23" s="117" t="s">
        <v>189</v>
      </c>
      <c r="C23" s="118"/>
      <c r="D23" s="118"/>
      <c r="E23" s="118"/>
      <c r="F23" s="118"/>
      <c r="G23" s="118"/>
      <c r="H23" s="118"/>
      <c r="I23" s="118"/>
      <c r="J23" s="119"/>
      <c r="L23" s="3"/>
    </row>
    <row r="24" spans="2:12" ht="39.75" customHeight="1" x14ac:dyDescent="0.2">
      <c r="B24" s="120"/>
      <c r="C24" s="121"/>
      <c r="D24" s="121"/>
      <c r="E24" s="121"/>
      <c r="F24" s="121"/>
      <c r="G24" s="121"/>
      <c r="H24" s="121"/>
      <c r="I24" s="121"/>
      <c r="J24" s="122"/>
    </row>
    <row r="25" spans="2:12" x14ac:dyDescent="0.2">
      <c r="B25" s="125"/>
      <c r="C25" s="125"/>
      <c r="D25" s="125"/>
      <c r="E25" s="125"/>
      <c r="F25" s="125"/>
      <c r="G25" s="125"/>
      <c r="H25" s="125"/>
      <c r="I25" s="125"/>
      <c r="J25" s="125"/>
    </row>
    <row r="26" spans="2:12" ht="19.5" customHeight="1" x14ac:dyDescent="0.2">
      <c r="B26" s="117" t="s">
        <v>72</v>
      </c>
      <c r="C26" s="118"/>
      <c r="D26" s="118"/>
      <c r="E26" s="118"/>
      <c r="F26" s="118"/>
      <c r="G26" s="118"/>
      <c r="H26" s="118"/>
      <c r="I26" s="118"/>
      <c r="J26" s="119"/>
    </row>
    <row r="27" spans="2:12" ht="16.5" customHeight="1" x14ac:dyDescent="0.2">
      <c r="B27" s="120"/>
      <c r="C27" s="121"/>
      <c r="D27" s="121"/>
      <c r="E27" s="121"/>
      <c r="F27" s="121"/>
      <c r="G27" s="121"/>
      <c r="H27" s="121"/>
      <c r="I27" s="121"/>
      <c r="J27" s="122"/>
    </row>
    <row r="28" spans="2:12" x14ac:dyDescent="0.2">
      <c r="B28" s="142"/>
      <c r="C28" s="142"/>
      <c r="D28" s="142"/>
      <c r="E28" s="142"/>
      <c r="F28" s="142"/>
      <c r="G28" s="142"/>
      <c r="H28" s="142"/>
      <c r="I28" s="142"/>
      <c r="J28" s="142"/>
    </row>
  </sheetData>
  <mergeCells count="23">
    <mergeCell ref="B25:J25"/>
    <mergeCell ref="B26:J27"/>
    <mergeCell ref="B28:J28"/>
    <mergeCell ref="B11:J11"/>
    <mergeCell ref="B16:J16"/>
    <mergeCell ref="B17:J18"/>
    <mergeCell ref="B19:J19"/>
    <mergeCell ref="B20:J21"/>
    <mergeCell ref="B22:J22"/>
    <mergeCell ref="B23:J24"/>
    <mergeCell ref="B12:J12"/>
    <mergeCell ref="B13:E13"/>
    <mergeCell ref="F13:F15"/>
    <mergeCell ref="G13:J13"/>
    <mergeCell ref="B14:C14"/>
    <mergeCell ref="G14:J15"/>
    <mergeCell ref="B15:C15"/>
    <mergeCell ref="B1:J1"/>
    <mergeCell ref="B2:J2"/>
    <mergeCell ref="B3:J4"/>
    <mergeCell ref="B5:J5"/>
    <mergeCell ref="B6:J9"/>
    <mergeCell ref="B10:J10"/>
  </mergeCells>
  <pageMargins left="0.11811023622047245" right="0.11811023622047245"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5"/>
  <sheetViews>
    <sheetView showGridLines="0" zoomScaleNormal="100" workbookViewId="0">
      <selection activeCell="B18" sqref="B18:AB25"/>
    </sheetView>
  </sheetViews>
  <sheetFormatPr baseColWidth="10" defaultColWidth="3.140625" defaultRowHeight="16.5" x14ac:dyDescent="0.25"/>
  <cols>
    <col min="1" max="1" width="5.140625" style="4" customWidth="1"/>
    <col min="2" max="2" width="41.140625" style="6" customWidth="1"/>
    <col min="3" max="3" width="20.85546875" style="6" customWidth="1"/>
    <col min="4" max="4" width="15.5703125" style="6" customWidth="1"/>
    <col min="5" max="5" width="14.85546875" style="6" customWidth="1"/>
    <col min="6" max="6" width="11.7109375" style="5" customWidth="1"/>
    <col min="7" max="7" width="12.140625" style="5" customWidth="1"/>
    <col min="8" max="8" width="11.85546875" style="5" customWidth="1"/>
    <col min="9" max="9" width="13.28515625" style="5" customWidth="1"/>
    <col min="10" max="10" width="36.7109375" style="25" customWidth="1"/>
    <col min="11" max="11" width="3.140625" style="4" customWidth="1"/>
    <col min="12" max="16384" width="3.140625" style="4"/>
  </cols>
  <sheetData>
    <row r="2" spans="1:12" ht="14.25" x14ac:dyDescent="0.2">
      <c r="B2" s="143" t="s">
        <v>9</v>
      </c>
      <c r="C2" s="143"/>
      <c r="D2" s="143"/>
      <c r="E2" s="143"/>
      <c r="F2" s="143"/>
      <c r="G2" s="143"/>
      <c r="H2" s="143"/>
      <c r="I2" s="143"/>
      <c r="J2" s="143"/>
    </row>
    <row r="3" spans="1:12" ht="21" customHeight="1" x14ac:dyDescent="0.2">
      <c r="B3" s="143"/>
      <c r="C3" s="143"/>
      <c r="D3" s="143"/>
      <c r="E3" s="143"/>
      <c r="F3" s="143"/>
      <c r="G3" s="143"/>
      <c r="H3" s="143"/>
      <c r="I3" s="143"/>
      <c r="J3" s="143"/>
    </row>
    <row r="4" spans="1:12" ht="18.75" customHeight="1" x14ac:dyDescent="0.2">
      <c r="B4" s="143"/>
      <c r="C4" s="143"/>
      <c r="D4" s="143"/>
      <c r="E4" s="143"/>
      <c r="F4" s="143"/>
      <c r="G4" s="143"/>
      <c r="H4" s="143"/>
      <c r="I4" s="143"/>
      <c r="J4" s="143"/>
    </row>
    <row r="5" spans="1:12" ht="50.25" customHeight="1" x14ac:dyDescent="0.2">
      <c r="B5" s="144" t="s">
        <v>190</v>
      </c>
      <c r="C5" s="144"/>
      <c r="D5" s="144"/>
      <c r="E5" s="144"/>
      <c r="F5" s="144"/>
      <c r="G5" s="144"/>
      <c r="H5" s="144"/>
      <c r="I5" s="144"/>
      <c r="J5" s="144"/>
      <c r="K5" s="144"/>
      <c r="L5" s="144"/>
    </row>
    <row r="7" spans="1:12" ht="8.25" customHeight="1" x14ac:dyDescent="0.2">
      <c r="A7" s="7"/>
      <c r="B7" s="8"/>
      <c r="C7" s="8"/>
      <c r="D7" s="8"/>
      <c r="E7" s="8"/>
      <c r="F7" s="8"/>
      <c r="G7" s="8"/>
      <c r="H7" s="8"/>
      <c r="I7" s="8"/>
      <c r="J7" s="22"/>
    </row>
    <row r="8" spans="1:12" s="13" customFormat="1" ht="33.75" customHeight="1" x14ac:dyDescent="0.2">
      <c r="A8" s="44" t="s">
        <v>13</v>
      </c>
      <c r="B8" s="45" t="s">
        <v>57</v>
      </c>
      <c r="C8" s="45" t="s">
        <v>3</v>
      </c>
      <c r="D8" s="46" t="s">
        <v>6</v>
      </c>
      <c r="E8" s="46" t="s">
        <v>8</v>
      </c>
      <c r="F8" s="45" t="s">
        <v>58</v>
      </c>
      <c r="G8" s="46" t="s">
        <v>7</v>
      </c>
      <c r="H8" s="12"/>
      <c r="I8" s="12"/>
      <c r="J8" s="23"/>
    </row>
    <row r="9" spans="1:12" ht="15.75" customHeight="1" x14ac:dyDescent="0.2">
      <c r="A9" s="47"/>
      <c r="B9" s="48"/>
      <c r="C9" s="48"/>
      <c r="D9" s="48"/>
      <c r="E9" s="48"/>
      <c r="F9" s="48"/>
      <c r="G9" s="49">
        <f>(G10+G14+G17)/3</f>
        <v>0</v>
      </c>
      <c r="H9" s="14"/>
      <c r="I9" s="14"/>
      <c r="K9" s="5"/>
    </row>
    <row r="10" spans="1:12" s="59" customFormat="1" ht="63.75" customHeight="1" x14ac:dyDescent="0.2">
      <c r="A10" s="50" t="s">
        <v>121</v>
      </c>
      <c r="B10" s="87" t="s">
        <v>191</v>
      </c>
      <c r="C10" s="52" t="s">
        <v>59</v>
      </c>
      <c r="D10" s="61">
        <v>42737</v>
      </c>
      <c r="E10" s="61">
        <v>42794</v>
      </c>
      <c r="F10" s="85">
        <f t="shared" ref="F10:F17" si="0">E10-D10</f>
        <v>57</v>
      </c>
      <c r="G10" s="86">
        <f>+(G11+G12+G13)/3</f>
        <v>0</v>
      </c>
      <c r="H10" s="56"/>
      <c r="I10" s="57"/>
      <c r="J10" s="58"/>
    </row>
    <row r="11" spans="1:12" s="59" customFormat="1" ht="57" customHeight="1" x14ac:dyDescent="0.2">
      <c r="A11" s="60" t="s">
        <v>60</v>
      </c>
      <c r="B11" s="87" t="s">
        <v>192</v>
      </c>
      <c r="C11" s="52" t="s">
        <v>59</v>
      </c>
      <c r="D11" s="61">
        <v>42737</v>
      </c>
      <c r="E11" s="61">
        <v>42766</v>
      </c>
      <c r="F11" s="85">
        <f t="shared" si="0"/>
        <v>29</v>
      </c>
      <c r="G11" s="86">
        <v>0</v>
      </c>
      <c r="H11" s="56"/>
      <c r="I11" s="57"/>
      <c r="J11" s="58"/>
    </row>
    <row r="12" spans="1:12" ht="43.5" customHeight="1" x14ac:dyDescent="0.25">
      <c r="A12" s="50" t="s">
        <v>64</v>
      </c>
      <c r="B12" s="63" t="s">
        <v>193</v>
      </c>
      <c r="C12" s="62" t="s">
        <v>59</v>
      </c>
      <c r="D12" s="53">
        <v>42767</v>
      </c>
      <c r="E12" s="53">
        <v>42781</v>
      </c>
      <c r="F12" s="85">
        <f t="shared" si="0"/>
        <v>14</v>
      </c>
      <c r="G12" s="55">
        <v>0</v>
      </c>
      <c r="H12" s="26"/>
      <c r="I12" s="21"/>
    </row>
    <row r="13" spans="1:12" ht="60.75" customHeight="1" x14ac:dyDescent="0.25">
      <c r="A13" s="50" t="s">
        <v>161</v>
      </c>
      <c r="B13" s="63" t="s">
        <v>194</v>
      </c>
      <c r="C13" s="62" t="s">
        <v>59</v>
      </c>
      <c r="D13" s="53">
        <v>42782</v>
      </c>
      <c r="E13" s="53">
        <v>42794</v>
      </c>
      <c r="F13" s="85">
        <f t="shared" si="0"/>
        <v>12</v>
      </c>
      <c r="G13" s="55">
        <v>0</v>
      </c>
      <c r="H13" s="26"/>
      <c r="I13" s="21"/>
    </row>
    <row r="14" spans="1:12" s="59" customFormat="1" ht="39.75" customHeight="1" x14ac:dyDescent="0.2">
      <c r="A14" s="50" t="s">
        <v>122</v>
      </c>
      <c r="B14" s="63" t="s">
        <v>195</v>
      </c>
      <c r="C14" s="62" t="s">
        <v>59</v>
      </c>
      <c r="D14" s="53">
        <v>42795</v>
      </c>
      <c r="E14" s="53">
        <v>42916</v>
      </c>
      <c r="F14" s="85">
        <f t="shared" si="0"/>
        <v>121</v>
      </c>
      <c r="G14" s="55">
        <f>+(G15+G16)/2</f>
        <v>0</v>
      </c>
      <c r="H14" s="56"/>
      <c r="I14" s="57"/>
      <c r="J14" s="58"/>
    </row>
    <row r="15" spans="1:12" s="59" customFormat="1" ht="42.75" customHeight="1" x14ac:dyDescent="0.2">
      <c r="A15" s="50" t="s">
        <v>61</v>
      </c>
      <c r="B15" s="51" t="s">
        <v>196</v>
      </c>
      <c r="C15" s="62" t="s">
        <v>59</v>
      </c>
      <c r="D15" s="53">
        <v>42795</v>
      </c>
      <c r="E15" s="53">
        <v>42886</v>
      </c>
      <c r="F15" s="85">
        <f t="shared" si="0"/>
        <v>91</v>
      </c>
      <c r="G15" s="55">
        <v>0</v>
      </c>
      <c r="H15" s="56"/>
      <c r="I15" s="57"/>
      <c r="J15" s="58"/>
    </row>
    <row r="16" spans="1:12" s="59" customFormat="1" ht="40.5" customHeight="1" x14ac:dyDescent="0.2">
      <c r="A16" s="60" t="s">
        <v>197</v>
      </c>
      <c r="B16" s="51" t="s">
        <v>198</v>
      </c>
      <c r="C16" s="62" t="s">
        <v>59</v>
      </c>
      <c r="D16" s="53">
        <v>42887</v>
      </c>
      <c r="E16" s="53">
        <v>42916</v>
      </c>
      <c r="F16" s="85">
        <f t="shared" si="0"/>
        <v>29</v>
      </c>
      <c r="G16" s="55">
        <v>0</v>
      </c>
      <c r="H16" s="56"/>
      <c r="I16" s="57"/>
      <c r="J16" s="58"/>
    </row>
    <row r="17" spans="1:28" s="59" customFormat="1" ht="40.5" customHeight="1" x14ac:dyDescent="0.2">
      <c r="A17" s="60" t="s">
        <v>208</v>
      </c>
      <c r="B17" s="51" t="s">
        <v>209</v>
      </c>
      <c r="C17" s="62" t="s">
        <v>204</v>
      </c>
      <c r="D17" s="53">
        <v>42917</v>
      </c>
      <c r="E17" s="53">
        <v>42924</v>
      </c>
      <c r="F17" s="85">
        <f t="shared" si="0"/>
        <v>7</v>
      </c>
      <c r="G17" s="55">
        <v>0</v>
      </c>
      <c r="H17" s="56"/>
      <c r="I17" s="57"/>
      <c r="J17" s="58"/>
    </row>
    <row r="18" spans="1:28" ht="27" customHeight="1" x14ac:dyDescent="0.2">
      <c r="B18" s="146" t="s">
        <v>68</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8"/>
    </row>
    <row r="19" spans="1:28" ht="27" customHeight="1" x14ac:dyDescent="0.2">
      <c r="B19" s="149"/>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1"/>
    </row>
    <row r="20" spans="1:28" ht="27" customHeight="1" x14ac:dyDescent="0.2">
      <c r="B20" s="149"/>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1"/>
    </row>
    <row r="21" spans="1:28" ht="27" customHeight="1" x14ac:dyDescent="0.2">
      <c r="B21" s="149"/>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1"/>
    </row>
    <row r="22" spans="1:28" ht="27" customHeight="1" x14ac:dyDescent="0.2">
      <c r="B22" s="149"/>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1"/>
    </row>
    <row r="23" spans="1:28" ht="27" customHeight="1" x14ac:dyDescent="0.2">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1"/>
    </row>
    <row r="24" spans="1:28" ht="27" customHeight="1" x14ac:dyDescent="0.2">
      <c r="B24" s="149"/>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1"/>
    </row>
    <row r="25" spans="1:28" ht="27" customHeight="1" x14ac:dyDescent="0.2">
      <c r="B25" s="152"/>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4"/>
    </row>
  </sheetData>
  <mergeCells count="3">
    <mergeCell ref="B2:J4"/>
    <mergeCell ref="B5:L5"/>
    <mergeCell ref="B18:AB25"/>
  </mergeCells>
  <conditionalFormatting sqref="G9">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55" fitToHeight="0" orientation="landscape" r:id="rId1"/>
  <ignoredErrors>
    <ignoredError sqref="G10 G14"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workbookViewId="0">
      <selection activeCell="B13" sqref="B13:E13"/>
    </sheetView>
  </sheetViews>
  <sheetFormatPr baseColWidth="10" defaultColWidth="12.42578125" defaultRowHeight="15.75" x14ac:dyDescent="0.2"/>
  <cols>
    <col min="1" max="1" width="12.42578125" style="29"/>
    <col min="2" max="2" width="33" style="37" customWidth="1"/>
    <col min="3" max="3" width="34.140625" style="29" customWidth="1"/>
    <col min="4" max="4" width="33" style="29" customWidth="1"/>
    <col min="5" max="5" width="42" style="29" customWidth="1"/>
    <col min="6" max="16384" width="12.42578125" style="29"/>
  </cols>
  <sheetData>
    <row r="1" spans="2:5" x14ac:dyDescent="0.2">
      <c r="B1" s="158" t="s">
        <v>56</v>
      </c>
      <c r="C1" s="158"/>
      <c r="D1" s="158"/>
      <c r="E1" s="158"/>
    </row>
    <row r="2" spans="2:5" ht="16.5" thickBot="1" x14ac:dyDescent="0.25">
      <c r="B2" s="159"/>
      <c r="C2" s="159"/>
      <c r="D2" s="159"/>
      <c r="E2" s="159"/>
    </row>
    <row r="3" spans="2:5" ht="99.75" customHeight="1" x14ac:dyDescent="0.2">
      <c r="B3" s="30" t="s">
        <v>20</v>
      </c>
      <c r="C3" s="71" t="s">
        <v>174</v>
      </c>
      <c r="D3" s="31" t="s">
        <v>15</v>
      </c>
      <c r="E3" s="72">
        <v>42924</v>
      </c>
    </row>
    <row r="4" spans="2:5" ht="62.25" customHeight="1" thickBot="1" x14ac:dyDescent="0.25">
      <c r="B4" s="34" t="s">
        <v>16</v>
      </c>
      <c r="C4" s="107" t="s">
        <v>199</v>
      </c>
      <c r="D4" s="33" t="s">
        <v>17</v>
      </c>
      <c r="E4" s="73" t="s">
        <v>202</v>
      </c>
    </row>
    <row r="5" spans="2:5" ht="348.75" customHeight="1" x14ac:dyDescent="0.2">
      <c r="B5" s="32" t="s">
        <v>21</v>
      </c>
      <c r="C5" s="71" t="s">
        <v>200</v>
      </c>
      <c r="D5" s="33" t="s">
        <v>22</v>
      </c>
      <c r="E5" s="74" t="s">
        <v>201</v>
      </c>
    </row>
    <row r="6" spans="2:5" ht="75" customHeight="1" thickBot="1" x14ac:dyDescent="0.25">
      <c r="B6" s="34" t="s">
        <v>23</v>
      </c>
      <c r="C6" s="75"/>
      <c r="D6" s="33" t="s">
        <v>18</v>
      </c>
      <c r="E6" s="76">
        <f>+'Planificador 3'!G9</f>
        <v>0</v>
      </c>
    </row>
    <row r="7" spans="2:5" ht="57" customHeight="1" x14ac:dyDescent="0.2">
      <c r="B7" s="32" t="s">
        <v>44</v>
      </c>
      <c r="C7" s="77" t="s">
        <v>45</v>
      </c>
      <c r="D7" s="78" t="s">
        <v>48</v>
      </c>
      <c r="E7" s="79" t="s">
        <v>46</v>
      </c>
    </row>
    <row r="8" spans="2:5" ht="70.5" customHeight="1" x14ac:dyDescent="0.2">
      <c r="B8" s="35" t="s">
        <v>55</v>
      </c>
      <c r="C8" s="170"/>
      <c r="D8" s="171"/>
      <c r="E8" s="172"/>
    </row>
    <row r="9" spans="2:5" ht="96.75" customHeight="1" x14ac:dyDescent="0.2">
      <c r="B9" s="36" t="s">
        <v>50</v>
      </c>
      <c r="C9" s="163" t="s">
        <v>51</v>
      </c>
      <c r="D9" s="163"/>
      <c r="E9" s="163"/>
    </row>
    <row r="10" spans="2:5" ht="96.75" customHeight="1" x14ac:dyDescent="0.2">
      <c r="B10" s="36" t="s">
        <v>52</v>
      </c>
      <c r="C10" s="164" t="s">
        <v>53</v>
      </c>
      <c r="D10" s="165"/>
      <c r="E10" s="166"/>
    </row>
    <row r="11" spans="2:5" ht="96.75" customHeight="1" x14ac:dyDescent="0.2">
      <c r="B11" s="35" t="s">
        <v>47</v>
      </c>
      <c r="C11" s="43" t="s">
        <v>78</v>
      </c>
      <c r="D11" s="165" t="s">
        <v>54</v>
      </c>
      <c r="E11" s="166"/>
    </row>
    <row r="12" spans="2:5" ht="81" customHeight="1" thickBot="1" x14ac:dyDescent="0.25">
      <c r="B12" s="36" t="s">
        <v>49</v>
      </c>
      <c r="C12" s="43" t="s">
        <v>79</v>
      </c>
      <c r="D12" s="173" t="s">
        <v>80</v>
      </c>
      <c r="E12" s="174"/>
    </row>
    <row r="13" spans="2:5" ht="42" customHeight="1" thickBot="1" x14ac:dyDescent="0.25">
      <c r="B13" s="155" t="s">
        <v>19</v>
      </c>
      <c r="C13" s="156"/>
      <c r="D13" s="156"/>
      <c r="E13" s="157"/>
    </row>
    <row r="14" spans="2:5" ht="69.95" customHeight="1" x14ac:dyDescent="0.2"/>
    <row r="15" spans="2:5" ht="33" customHeight="1" x14ac:dyDescent="0.2"/>
  </sheetData>
  <mergeCells count="7">
    <mergeCell ref="B13:E13"/>
    <mergeCell ref="B1:E2"/>
    <mergeCell ref="C8:E8"/>
    <mergeCell ref="C9:E9"/>
    <mergeCell ref="C10:E10"/>
    <mergeCell ref="D11:E11"/>
    <mergeCell ref="D12:E12"/>
  </mergeCells>
  <pageMargins left="0.75" right="0.75" top="1" bottom="1" header="0.5" footer="0.5"/>
  <pageSetup scale="61" orientation="portrait" horizontalDpi="1200" verticalDpi="120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workbookViewId="0">
      <selection activeCell="B25" sqref="B25:J26"/>
    </sheetView>
  </sheetViews>
  <sheetFormatPr baseColWidth="10" defaultRowHeight="12.75" x14ac:dyDescent="0.2"/>
  <cols>
    <col min="1" max="5" width="11.42578125" style="1"/>
    <col min="6" max="6" width="9.140625" style="1" customWidth="1"/>
    <col min="7" max="16384" width="11.42578125" style="1"/>
  </cols>
  <sheetData>
    <row r="1" spans="2:12" ht="25.5" customHeight="1" x14ac:dyDescent="0.2">
      <c r="B1" s="123" t="s">
        <v>0</v>
      </c>
      <c r="C1" s="123"/>
      <c r="D1" s="123"/>
      <c r="E1" s="123"/>
      <c r="F1" s="123"/>
      <c r="G1" s="123"/>
      <c r="H1" s="123"/>
      <c r="I1" s="123"/>
      <c r="J1" s="123"/>
    </row>
    <row r="2" spans="2:12" x14ac:dyDescent="0.2">
      <c r="B2" s="124"/>
      <c r="C2" s="124"/>
      <c r="D2" s="124"/>
      <c r="E2" s="124"/>
      <c r="F2" s="124"/>
      <c r="G2" s="124"/>
      <c r="H2" s="124"/>
      <c r="I2" s="124"/>
      <c r="J2" s="124"/>
    </row>
    <row r="3" spans="2:12" ht="12.75" customHeight="1" x14ac:dyDescent="0.2">
      <c r="B3" s="117" t="s">
        <v>146</v>
      </c>
      <c r="C3" s="118"/>
      <c r="D3" s="118"/>
      <c r="E3" s="118"/>
      <c r="F3" s="118"/>
      <c r="G3" s="118"/>
      <c r="H3" s="118"/>
      <c r="I3" s="118"/>
      <c r="J3" s="119"/>
    </row>
    <row r="4" spans="2:12" ht="15.75" customHeight="1" x14ac:dyDescent="0.2">
      <c r="B4" s="120"/>
      <c r="C4" s="121"/>
      <c r="D4" s="121"/>
      <c r="E4" s="121"/>
      <c r="F4" s="121"/>
      <c r="G4" s="121"/>
      <c r="H4" s="121"/>
      <c r="I4" s="121"/>
      <c r="J4" s="122"/>
    </row>
    <row r="5" spans="2:12" x14ac:dyDescent="0.2">
      <c r="B5" s="125"/>
      <c r="C5" s="125"/>
      <c r="D5" s="125"/>
      <c r="E5" s="125"/>
      <c r="F5" s="125"/>
      <c r="G5" s="125"/>
      <c r="H5" s="125"/>
      <c r="I5" s="125"/>
      <c r="J5" s="125"/>
    </row>
    <row r="6" spans="2:12" x14ac:dyDescent="0.2">
      <c r="B6" s="117" t="s">
        <v>147</v>
      </c>
      <c r="C6" s="118"/>
      <c r="D6" s="118"/>
      <c r="E6" s="118"/>
      <c r="F6" s="118"/>
      <c r="G6" s="118"/>
      <c r="H6" s="118"/>
      <c r="I6" s="118"/>
      <c r="J6" s="119"/>
      <c r="L6" s="2"/>
    </row>
    <row r="7" spans="2:12" ht="27.75" customHeight="1" x14ac:dyDescent="0.2">
      <c r="B7" s="126"/>
      <c r="C7" s="127"/>
      <c r="D7" s="127"/>
      <c r="E7" s="127"/>
      <c r="F7" s="127"/>
      <c r="G7" s="127"/>
      <c r="H7" s="127"/>
      <c r="I7" s="127"/>
      <c r="J7" s="128"/>
    </row>
    <row r="8" spans="2:12" ht="43.5" customHeight="1" x14ac:dyDescent="0.2">
      <c r="B8" s="126"/>
      <c r="C8" s="127"/>
      <c r="D8" s="127"/>
      <c r="E8" s="127"/>
      <c r="F8" s="127"/>
      <c r="G8" s="127"/>
      <c r="H8" s="127"/>
      <c r="I8" s="127"/>
      <c r="J8" s="128"/>
      <c r="L8" s="94"/>
    </row>
    <row r="9" spans="2:12" ht="12.75" customHeight="1" x14ac:dyDescent="0.2">
      <c r="B9" s="117" t="s">
        <v>148</v>
      </c>
      <c r="C9" s="118"/>
      <c r="D9" s="118"/>
      <c r="E9" s="118"/>
      <c r="F9" s="118"/>
      <c r="G9" s="118"/>
      <c r="H9" s="118"/>
      <c r="I9" s="118"/>
      <c r="J9" s="119"/>
    </row>
    <row r="10" spans="2:12" ht="27.75" customHeight="1" x14ac:dyDescent="0.25">
      <c r="B10" s="120"/>
      <c r="C10" s="121"/>
      <c r="D10" s="121"/>
      <c r="E10" s="121"/>
      <c r="F10" s="121"/>
      <c r="G10" s="121"/>
      <c r="H10" s="121"/>
      <c r="I10" s="121"/>
      <c r="J10" s="122"/>
      <c r="L10" s="19"/>
    </row>
    <row r="11" spans="2:12" x14ac:dyDescent="0.2">
      <c r="B11" s="125"/>
      <c r="C11" s="125"/>
      <c r="D11" s="125"/>
      <c r="E11" s="125"/>
      <c r="F11" s="125"/>
      <c r="G11" s="125"/>
      <c r="H11" s="125"/>
      <c r="I11" s="125"/>
      <c r="J11" s="125"/>
    </row>
    <row r="12" spans="2:12" ht="13.5" customHeight="1" x14ac:dyDescent="0.2">
      <c r="B12" s="129" t="s">
        <v>2</v>
      </c>
      <c r="C12" s="129"/>
      <c r="D12" s="129"/>
      <c r="E12" s="129"/>
      <c r="F12" s="125"/>
      <c r="G12" s="130" t="s">
        <v>1</v>
      </c>
      <c r="H12" s="131"/>
      <c r="I12" s="131"/>
      <c r="J12" s="132"/>
      <c r="L12" s="2"/>
    </row>
    <row r="13" spans="2:12" ht="59.25" customHeight="1" x14ac:dyDescent="0.2">
      <c r="B13" s="133" t="s">
        <v>10</v>
      </c>
      <c r="C13" s="133"/>
      <c r="D13" s="80" t="s">
        <v>11</v>
      </c>
      <c r="E13" s="70" t="s">
        <v>12</v>
      </c>
      <c r="F13" s="125"/>
      <c r="G13" s="134" t="s">
        <v>149</v>
      </c>
      <c r="H13" s="135"/>
      <c r="I13" s="135"/>
      <c r="J13" s="136"/>
      <c r="L13" s="3"/>
    </row>
    <row r="14" spans="2:12" ht="72" customHeight="1" x14ac:dyDescent="0.2">
      <c r="B14" s="140">
        <v>42737</v>
      </c>
      <c r="C14" s="140"/>
      <c r="D14" s="95">
        <v>43225</v>
      </c>
      <c r="E14" s="96">
        <f>+D14-B14</f>
        <v>488</v>
      </c>
      <c r="F14" s="125"/>
      <c r="G14" s="137"/>
      <c r="H14" s="138"/>
      <c r="I14" s="138"/>
      <c r="J14" s="139"/>
      <c r="L14" s="3"/>
    </row>
    <row r="15" spans="2:12" x14ac:dyDescent="0.2">
      <c r="B15" s="125"/>
      <c r="C15" s="125"/>
      <c r="D15" s="125"/>
      <c r="E15" s="125"/>
      <c r="F15" s="125"/>
      <c r="G15" s="125"/>
      <c r="H15" s="125"/>
      <c r="I15" s="125"/>
      <c r="J15" s="125"/>
    </row>
    <row r="16" spans="2:12" ht="27.75" customHeight="1" x14ac:dyDescent="0.2">
      <c r="B16" s="117" t="s">
        <v>75</v>
      </c>
      <c r="C16" s="118"/>
      <c r="D16" s="118"/>
      <c r="E16" s="118"/>
      <c r="F16" s="118"/>
      <c r="G16" s="118"/>
      <c r="H16" s="118"/>
      <c r="I16" s="118"/>
      <c r="J16" s="119"/>
      <c r="L16" s="2"/>
    </row>
    <row r="17" spans="2:12" ht="37.5" customHeight="1" x14ac:dyDescent="0.2">
      <c r="B17" s="120"/>
      <c r="C17" s="121"/>
      <c r="D17" s="121"/>
      <c r="E17" s="121"/>
      <c r="F17" s="121"/>
      <c r="G17" s="121"/>
      <c r="H17" s="121"/>
      <c r="I17" s="121"/>
      <c r="J17" s="122"/>
      <c r="L17" s="3"/>
    </row>
    <row r="18" spans="2:12" x14ac:dyDescent="0.2">
      <c r="B18" s="141"/>
      <c r="C18" s="141"/>
      <c r="D18" s="141"/>
      <c r="E18" s="141"/>
      <c r="F18" s="141"/>
      <c r="G18" s="141"/>
      <c r="H18" s="141"/>
      <c r="I18" s="141"/>
      <c r="J18" s="141"/>
    </row>
    <row r="19" spans="2:12" x14ac:dyDescent="0.2">
      <c r="B19" s="117" t="s">
        <v>150</v>
      </c>
      <c r="C19" s="118"/>
      <c r="D19" s="118"/>
      <c r="E19" s="118"/>
      <c r="F19" s="118"/>
      <c r="G19" s="118"/>
      <c r="H19" s="118"/>
      <c r="I19" s="118"/>
      <c r="J19" s="119"/>
      <c r="L19" s="2"/>
    </row>
    <row r="20" spans="2:12" ht="18.75" x14ac:dyDescent="0.2">
      <c r="B20" s="120"/>
      <c r="C20" s="121"/>
      <c r="D20" s="121"/>
      <c r="E20" s="121"/>
      <c r="F20" s="121"/>
      <c r="G20" s="121"/>
      <c r="H20" s="121"/>
      <c r="I20" s="121"/>
      <c r="J20" s="122"/>
      <c r="L20" s="3"/>
    </row>
    <row r="21" spans="2:12" x14ac:dyDescent="0.2">
      <c r="B21" s="141"/>
      <c r="C21" s="141"/>
      <c r="D21" s="141"/>
      <c r="E21" s="141"/>
      <c r="F21" s="141"/>
      <c r="G21" s="141"/>
      <c r="H21" s="141"/>
      <c r="I21" s="141"/>
      <c r="J21" s="141"/>
    </row>
    <row r="22" spans="2:12" ht="29.25" customHeight="1" x14ac:dyDescent="0.2">
      <c r="B22" s="117" t="s">
        <v>151</v>
      </c>
      <c r="C22" s="118"/>
      <c r="D22" s="118"/>
      <c r="E22" s="118"/>
      <c r="F22" s="118"/>
      <c r="G22" s="118"/>
      <c r="H22" s="118"/>
      <c r="I22" s="118"/>
      <c r="J22" s="119"/>
      <c r="L22" s="3"/>
    </row>
    <row r="23" spans="2:12" ht="21" customHeight="1" x14ac:dyDescent="0.2">
      <c r="B23" s="120"/>
      <c r="C23" s="121"/>
      <c r="D23" s="121"/>
      <c r="E23" s="121"/>
      <c r="F23" s="121"/>
      <c r="G23" s="121"/>
      <c r="H23" s="121"/>
      <c r="I23" s="121"/>
      <c r="J23" s="122"/>
    </row>
    <row r="24" spans="2:12" x14ac:dyDescent="0.2">
      <c r="B24" s="141"/>
      <c r="C24" s="141"/>
      <c r="D24" s="141"/>
      <c r="E24" s="141"/>
      <c r="F24" s="141"/>
      <c r="G24" s="141"/>
      <c r="H24" s="141"/>
      <c r="I24" s="141"/>
      <c r="J24" s="141"/>
    </row>
    <row r="25" spans="2:12" ht="19.5" customHeight="1" x14ac:dyDescent="0.2">
      <c r="B25" s="117" t="s">
        <v>152</v>
      </c>
      <c r="C25" s="118"/>
      <c r="D25" s="118"/>
      <c r="E25" s="118"/>
      <c r="F25" s="118"/>
      <c r="G25" s="118"/>
      <c r="H25" s="118"/>
      <c r="I25" s="118"/>
      <c r="J25" s="119"/>
    </row>
    <row r="26" spans="2:12" x14ac:dyDescent="0.2">
      <c r="B26" s="120"/>
      <c r="C26" s="121"/>
      <c r="D26" s="121"/>
      <c r="E26" s="121"/>
      <c r="F26" s="121"/>
      <c r="G26" s="121"/>
      <c r="H26" s="121"/>
      <c r="I26" s="121"/>
      <c r="J26" s="122"/>
    </row>
    <row r="27" spans="2:12" x14ac:dyDescent="0.2">
      <c r="B27" s="142"/>
      <c r="C27" s="142"/>
      <c r="D27" s="142"/>
      <c r="E27" s="142"/>
      <c r="F27" s="142"/>
      <c r="G27" s="142"/>
      <c r="H27" s="142"/>
      <c r="I27" s="142"/>
      <c r="J27" s="142"/>
    </row>
  </sheetData>
  <mergeCells count="22">
    <mergeCell ref="B24:J24"/>
    <mergeCell ref="B25:J26"/>
    <mergeCell ref="B27:J27"/>
    <mergeCell ref="B15:J15"/>
    <mergeCell ref="B16:J17"/>
    <mergeCell ref="B18:J18"/>
    <mergeCell ref="B19:J20"/>
    <mergeCell ref="B21:J21"/>
    <mergeCell ref="B22:J23"/>
    <mergeCell ref="B11:J11"/>
    <mergeCell ref="B12:E12"/>
    <mergeCell ref="F12:F14"/>
    <mergeCell ref="G12:J12"/>
    <mergeCell ref="B13:C13"/>
    <mergeCell ref="G13:J14"/>
    <mergeCell ref="B14:C14"/>
    <mergeCell ref="B9:J10"/>
    <mergeCell ref="B1:J1"/>
    <mergeCell ref="B2:J2"/>
    <mergeCell ref="B3:J4"/>
    <mergeCell ref="B5:J5"/>
    <mergeCell ref="B6:J8"/>
  </mergeCells>
  <pageMargins left="0.11811023622047245" right="0.1181102362204724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38"/>
  <sheetViews>
    <sheetView showGridLines="0" zoomScaleNormal="100" workbookViewId="0">
      <selection activeCell="B31" sqref="B31:AB38"/>
    </sheetView>
  </sheetViews>
  <sheetFormatPr baseColWidth="10" defaultColWidth="3.140625" defaultRowHeight="16.5" x14ac:dyDescent="0.25"/>
  <cols>
    <col min="1" max="1" width="5.140625" style="4" customWidth="1"/>
    <col min="2" max="2" width="41.140625" style="6" customWidth="1"/>
    <col min="3" max="3" width="20.85546875" style="6" customWidth="1"/>
    <col min="4" max="4" width="15.5703125" style="6" customWidth="1"/>
    <col min="5" max="5" width="14.85546875" style="6" customWidth="1"/>
    <col min="6" max="6" width="11.7109375" style="5" customWidth="1"/>
    <col min="7" max="7" width="12.140625" style="5" customWidth="1"/>
    <col min="8" max="8" width="11.85546875" style="5" customWidth="1"/>
    <col min="9" max="9" width="13.28515625" style="5" customWidth="1"/>
    <col min="10" max="10" width="36.7109375" style="25" customWidth="1"/>
    <col min="11" max="11" width="3.140625" style="4" customWidth="1"/>
    <col min="12" max="16384" width="3.140625" style="4"/>
  </cols>
  <sheetData>
    <row r="2" spans="1:12" ht="14.25" x14ac:dyDescent="0.2">
      <c r="B2" s="143" t="s">
        <v>9</v>
      </c>
      <c r="C2" s="143"/>
      <c r="D2" s="143"/>
      <c r="E2" s="143"/>
      <c r="F2" s="143"/>
      <c r="G2" s="143"/>
      <c r="H2" s="143"/>
      <c r="I2" s="143"/>
      <c r="J2" s="143"/>
    </row>
    <row r="3" spans="1:12" ht="21" customHeight="1" x14ac:dyDescent="0.2">
      <c r="B3" s="143"/>
      <c r="C3" s="143"/>
      <c r="D3" s="143"/>
      <c r="E3" s="143"/>
      <c r="F3" s="143"/>
      <c r="G3" s="143"/>
      <c r="H3" s="143"/>
      <c r="I3" s="143"/>
      <c r="J3" s="143"/>
    </row>
    <row r="4" spans="1:12" ht="18.75" customHeight="1" x14ac:dyDescent="0.2">
      <c r="B4" s="143"/>
      <c r="C4" s="143"/>
      <c r="D4" s="143"/>
      <c r="E4" s="143"/>
      <c r="F4" s="143"/>
      <c r="G4" s="143"/>
      <c r="H4" s="143"/>
      <c r="I4" s="143"/>
      <c r="J4" s="143"/>
    </row>
    <row r="5" spans="1:12" ht="50.25" customHeight="1" x14ac:dyDescent="0.2">
      <c r="B5" s="144" t="s">
        <v>153</v>
      </c>
      <c r="C5" s="144"/>
      <c r="D5" s="144"/>
      <c r="E5" s="144"/>
      <c r="F5" s="144"/>
      <c r="G5" s="144"/>
      <c r="H5" s="144"/>
      <c r="I5" s="144"/>
      <c r="J5" s="144"/>
      <c r="K5" s="144"/>
      <c r="L5" s="144"/>
    </row>
    <row r="7" spans="1:12" ht="8.25" customHeight="1" x14ac:dyDescent="0.2">
      <c r="A7" s="7"/>
      <c r="B7" s="8"/>
      <c r="C7" s="8"/>
      <c r="D7" s="8"/>
      <c r="E7" s="8"/>
      <c r="F7" s="8"/>
      <c r="G7" s="8"/>
      <c r="H7" s="8"/>
      <c r="I7" s="8"/>
      <c r="J7" s="22"/>
    </row>
    <row r="8" spans="1:12" s="13" customFormat="1" ht="33.75" customHeight="1" x14ac:dyDescent="0.2">
      <c r="A8" s="97" t="s">
        <v>13</v>
      </c>
      <c r="B8" s="98" t="s">
        <v>154</v>
      </c>
      <c r="C8" s="98" t="s">
        <v>3</v>
      </c>
      <c r="D8" s="99" t="s">
        <v>6</v>
      </c>
      <c r="E8" s="99" t="s">
        <v>8</v>
      </c>
      <c r="F8" s="98" t="s">
        <v>155</v>
      </c>
      <c r="G8" s="99" t="s">
        <v>7</v>
      </c>
      <c r="H8" s="12"/>
      <c r="I8" s="12"/>
      <c r="J8" s="23"/>
    </row>
    <row r="9" spans="1:12" ht="15.75" customHeight="1" x14ac:dyDescent="0.2">
      <c r="A9" s="100"/>
      <c r="B9" s="101"/>
      <c r="C9" s="101"/>
      <c r="D9" s="101"/>
      <c r="E9" s="101"/>
      <c r="F9" s="101"/>
      <c r="G9" s="102">
        <f>(G10+G13+G14+G15+G17+G20+G22+G25+G29)/9</f>
        <v>0</v>
      </c>
      <c r="H9" s="14"/>
      <c r="I9" s="14"/>
      <c r="K9" s="5"/>
    </row>
    <row r="10" spans="1:12" s="59" customFormat="1" ht="60.75" customHeight="1" x14ac:dyDescent="0.2">
      <c r="A10" s="50" t="s">
        <v>121</v>
      </c>
      <c r="B10" s="51" t="s">
        <v>156</v>
      </c>
      <c r="C10" s="62" t="s">
        <v>110</v>
      </c>
      <c r="D10" s="53">
        <v>42737</v>
      </c>
      <c r="E10" s="53">
        <v>43039</v>
      </c>
      <c r="F10" s="54">
        <f t="shared" ref="F10:F29" si="0">E10-D10</f>
        <v>302</v>
      </c>
      <c r="G10" s="55">
        <f>+(G11+G12+G16+G18+G19)/5</f>
        <v>0</v>
      </c>
      <c r="H10" s="56"/>
      <c r="I10" s="57"/>
      <c r="J10" s="58"/>
    </row>
    <row r="11" spans="1:12" s="59" customFormat="1" ht="54" customHeight="1" x14ac:dyDescent="0.2">
      <c r="A11" s="50" t="s">
        <v>157</v>
      </c>
      <c r="B11" s="51" t="s">
        <v>158</v>
      </c>
      <c r="C11" s="62" t="s">
        <v>110</v>
      </c>
      <c r="D11" s="53">
        <v>42737</v>
      </c>
      <c r="E11" s="53">
        <v>42766</v>
      </c>
      <c r="F11" s="54">
        <f t="shared" si="0"/>
        <v>29</v>
      </c>
      <c r="G11" s="55">
        <v>0</v>
      </c>
      <c r="H11" s="56"/>
      <c r="I11" s="57"/>
      <c r="J11" s="58"/>
    </row>
    <row r="12" spans="1:12" s="59" customFormat="1" ht="53.25" customHeight="1" x14ac:dyDescent="0.2">
      <c r="A12" s="50" t="s">
        <v>159</v>
      </c>
      <c r="B12" s="51" t="s">
        <v>160</v>
      </c>
      <c r="C12" s="62" t="s">
        <v>110</v>
      </c>
      <c r="D12" s="53">
        <v>42767</v>
      </c>
      <c r="E12" s="53">
        <v>42947</v>
      </c>
      <c r="F12" s="54">
        <f t="shared" si="0"/>
        <v>180</v>
      </c>
      <c r="G12" s="55">
        <v>0</v>
      </c>
      <c r="H12" s="56"/>
      <c r="I12" s="57"/>
      <c r="J12" s="58"/>
    </row>
    <row r="13" spans="1:12" s="59" customFormat="1" ht="53.25" customHeight="1" x14ac:dyDescent="0.2">
      <c r="A13" s="50" t="s">
        <v>122</v>
      </c>
      <c r="B13" s="51" t="s">
        <v>134</v>
      </c>
      <c r="C13" s="52" t="s">
        <v>63</v>
      </c>
      <c r="D13" s="61">
        <v>42804</v>
      </c>
      <c r="E13" s="61">
        <v>42804</v>
      </c>
      <c r="F13" s="54">
        <f t="shared" si="0"/>
        <v>0</v>
      </c>
      <c r="G13" s="55">
        <v>0</v>
      </c>
      <c r="H13" s="56"/>
      <c r="I13" s="57"/>
      <c r="J13" s="58"/>
    </row>
    <row r="14" spans="1:12" s="59" customFormat="1" ht="53.25" customHeight="1" x14ac:dyDescent="0.2">
      <c r="A14" s="50" t="s">
        <v>90</v>
      </c>
      <c r="B14" s="51" t="s">
        <v>135</v>
      </c>
      <c r="C14" s="52" t="s">
        <v>63</v>
      </c>
      <c r="D14" s="61">
        <v>42865</v>
      </c>
      <c r="E14" s="61">
        <v>42865</v>
      </c>
      <c r="F14" s="54">
        <f t="shared" si="0"/>
        <v>0</v>
      </c>
      <c r="G14" s="55">
        <v>0</v>
      </c>
      <c r="H14" s="56"/>
      <c r="I14" s="57"/>
      <c r="J14" s="58"/>
    </row>
    <row r="15" spans="1:12" s="59" customFormat="1" ht="53.25" customHeight="1" x14ac:dyDescent="0.2">
      <c r="A15" s="50" t="s">
        <v>100</v>
      </c>
      <c r="B15" s="51" t="s">
        <v>136</v>
      </c>
      <c r="C15" s="52" t="s">
        <v>63</v>
      </c>
      <c r="D15" s="61">
        <v>42926</v>
      </c>
      <c r="E15" s="61">
        <v>42926</v>
      </c>
      <c r="F15" s="54">
        <f t="shared" si="0"/>
        <v>0</v>
      </c>
      <c r="G15" s="55">
        <v>0</v>
      </c>
      <c r="H15" s="56"/>
      <c r="I15" s="57"/>
      <c r="J15" s="58"/>
    </row>
    <row r="16" spans="1:12" s="59" customFormat="1" ht="59.25" customHeight="1" x14ac:dyDescent="0.2">
      <c r="A16" s="50" t="s">
        <v>161</v>
      </c>
      <c r="B16" s="51" t="s">
        <v>162</v>
      </c>
      <c r="C16" s="62" t="s">
        <v>110</v>
      </c>
      <c r="D16" s="53">
        <v>42948</v>
      </c>
      <c r="E16" s="53">
        <v>42993</v>
      </c>
      <c r="F16" s="54">
        <f t="shared" si="0"/>
        <v>45</v>
      </c>
      <c r="G16" s="55">
        <v>0</v>
      </c>
      <c r="H16" s="56"/>
      <c r="I16" s="57"/>
      <c r="J16" s="58"/>
    </row>
    <row r="17" spans="1:28" s="59" customFormat="1" ht="59.25" customHeight="1" x14ac:dyDescent="0.2">
      <c r="A17" s="50" t="s">
        <v>105</v>
      </c>
      <c r="B17" s="51" t="s">
        <v>137</v>
      </c>
      <c r="C17" s="52" t="s">
        <v>63</v>
      </c>
      <c r="D17" s="61">
        <v>42988</v>
      </c>
      <c r="E17" s="61">
        <v>42988</v>
      </c>
      <c r="F17" s="54">
        <f t="shared" si="0"/>
        <v>0</v>
      </c>
      <c r="G17" s="55">
        <v>0</v>
      </c>
      <c r="H17" s="56"/>
      <c r="I17" s="57"/>
      <c r="J17" s="58"/>
    </row>
    <row r="18" spans="1:28" s="59" customFormat="1" ht="39" customHeight="1" x14ac:dyDescent="0.2">
      <c r="A18" s="50" t="s">
        <v>163</v>
      </c>
      <c r="B18" s="51" t="s">
        <v>164</v>
      </c>
      <c r="C18" s="62" t="s">
        <v>110</v>
      </c>
      <c r="D18" s="53">
        <v>42994</v>
      </c>
      <c r="E18" s="53">
        <v>43008</v>
      </c>
      <c r="F18" s="54">
        <f t="shared" si="0"/>
        <v>14</v>
      </c>
      <c r="G18" s="55">
        <v>0</v>
      </c>
      <c r="H18" s="56"/>
      <c r="I18" s="57"/>
      <c r="J18" s="58"/>
    </row>
    <row r="19" spans="1:28" s="59" customFormat="1" ht="28.5" customHeight="1" x14ac:dyDescent="0.2">
      <c r="A19" s="50" t="s">
        <v>165</v>
      </c>
      <c r="B19" s="51" t="s">
        <v>166</v>
      </c>
      <c r="C19" s="62" t="s">
        <v>110</v>
      </c>
      <c r="D19" s="53">
        <v>43009</v>
      </c>
      <c r="E19" s="53">
        <v>43039</v>
      </c>
      <c r="F19" s="54">
        <f t="shared" si="0"/>
        <v>30</v>
      </c>
      <c r="G19" s="55">
        <v>0</v>
      </c>
      <c r="H19" s="56"/>
      <c r="I19" s="57"/>
      <c r="J19" s="58"/>
    </row>
    <row r="20" spans="1:28" s="59" customFormat="1" ht="42" customHeight="1" x14ac:dyDescent="0.2">
      <c r="A20" s="50" t="s">
        <v>112</v>
      </c>
      <c r="B20" s="84" t="s">
        <v>92</v>
      </c>
      <c r="C20" s="103" t="s">
        <v>59</v>
      </c>
      <c r="D20" s="53">
        <v>43040</v>
      </c>
      <c r="E20" s="53">
        <v>43131</v>
      </c>
      <c r="F20" s="54">
        <f t="shared" si="0"/>
        <v>91</v>
      </c>
      <c r="G20" s="55">
        <f>+(G21+G23+G24)/3</f>
        <v>0</v>
      </c>
      <c r="H20" s="56"/>
      <c r="I20" s="57"/>
      <c r="J20" s="58"/>
    </row>
    <row r="21" spans="1:28" s="59" customFormat="1" ht="45.75" customHeight="1" x14ac:dyDescent="0.2">
      <c r="A21" s="50" t="s">
        <v>113</v>
      </c>
      <c r="B21" s="84" t="s">
        <v>93</v>
      </c>
      <c r="C21" s="103" t="s">
        <v>59</v>
      </c>
      <c r="D21" s="53">
        <v>43040</v>
      </c>
      <c r="E21" s="53">
        <v>43054</v>
      </c>
      <c r="F21" s="54">
        <f t="shared" si="0"/>
        <v>14</v>
      </c>
      <c r="G21" s="55">
        <v>0</v>
      </c>
      <c r="H21" s="56"/>
      <c r="I21" s="57"/>
      <c r="J21" s="58"/>
    </row>
    <row r="22" spans="1:28" s="59" customFormat="1" ht="45.75" customHeight="1" x14ac:dyDescent="0.2">
      <c r="A22" s="50" t="s">
        <v>123</v>
      </c>
      <c r="B22" s="51" t="s">
        <v>138</v>
      </c>
      <c r="C22" s="52" t="s">
        <v>63</v>
      </c>
      <c r="D22" s="61">
        <v>43049</v>
      </c>
      <c r="E22" s="61">
        <v>43049</v>
      </c>
      <c r="F22" s="54">
        <f t="shared" si="0"/>
        <v>0</v>
      </c>
      <c r="G22" s="55">
        <v>0</v>
      </c>
      <c r="H22" s="56"/>
      <c r="I22" s="57"/>
      <c r="J22" s="58"/>
    </row>
    <row r="23" spans="1:28" s="59" customFormat="1" ht="43.5" customHeight="1" x14ac:dyDescent="0.2">
      <c r="A23" s="50" t="s">
        <v>66</v>
      </c>
      <c r="B23" s="63" t="s">
        <v>94</v>
      </c>
      <c r="C23" s="62" t="s">
        <v>59</v>
      </c>
      <c r="D23" s="53">
        <v>43055</v>
      </c>
      <c r="E23" s="53">
        <v>43069</v>
      </c>
      <c r="F23" s="54">
        <f t="shared" si="0"/>
        <v>14</v>
      </c>
      <c r="G23" s="55">
        <v>0</v>
      </c>
      <c r="H23" s="56"/>
      <c r="I23" s="57"/>
      <c r="J23" s="58"/>
    </row>
    <row r="24" spans="1:28" s="59" customFormat="1" ht="33.75" customHeight="1" x14ac:dyDescent="0.2">
      <c r="A24" s="50" t="s">
        <v>167</v>
      </c>
      <c r="B24" s="63" t="s">
        <v>95</v>
      </c>
      <c r="C24" s="62" t="s">
        <v>59</v>
      </c>
      <c r="D24" s="53">
        <v>43070</v>
      </c>
      <c r="E24" s="53">
        <v>43115</v>
      </c>
      <c r="F24" s="54">
        <f t="shared" si="0"/>
        <v>45</v>
      </c>
      <c r="G24" s="55">
        <v>0</v>
      </c>
      <c r="H24" s="56"/>
      <c r="I24" s="57"/>
      <c r="J24" s="58"/>
    </row>
    <row r="25" spans="1:28" s="59" customFormat="1" ht="28.5" customHeight="1" x14ac:dyDescent="0.2">
      <c r="A25" s="50" t="s">
        <v>114</v>
      </c>
      <c r="B25" s="63" t="s">
        <v>96</v>
      </c>
      <c r="C25" s="62" t="s">
        <v>59</v>
      </c>
      <c r="D25" s="53">
        <v>43116</v>
      </c>
      <c r="E25" s="53">
        <v>43220</v>
      </c>
      <c r="F25" s="54">
        <f t="shared" si="0"/>
        <v>104</v>
      </c>
      <c r="G25" s="55">
        <f>+(G26+G27+G28)/3</f>
        <v>0</v>
      </c>
      <c r="H25" s="56"/>
      <c r="I25" s="57"/>
      <c r="J25" s="58"/>
    </row>
    <row r="26" spans="1:28" s="59" customFormat="1" ht="36.75" customHeight="1" x14ac:dyDescent="0.2">
      <c r="A26" s="50" t="s">
        <v>115</v>
      </c>
      <c r="B26" s="63" t="s">
        <v>97</v>
      </c>
      <c r="C26" s="62" t="s">
        <v>59</v>
      </c>
      <c r="D26" s="53">
        <v>43116</v>
      </c>
      <c r="E26" s="53">
        <v>43131</v>
      </c>
      <c r="F26" s="54">
        <f t="shared" si="0"/>
        <v>15</v>
      </c>
      <c r="G26" s="55">
        <v>0</v>
      </c>
      <c r="H26" s="56"/>
      <c r="I26" s="57"/>
      <c r="J26" s="58"/>
    </row>
    <row r="27" spans="1:28" s="59" customFormat="1" ht="49.5" customHeight="1" x14ac:dyDescent="0.2">
      <c r="A27" s="50" t="s">
        <v>116</v>
      </c>
      <c r="B27" s="51" t="s">
        <v>98</v>
      </c>
      <c r="C27" s="62" t="s">
        <v>59</v>
      </c>
      <c r="D27" s="53">
        <v>43132</v>
      </c>
      <c r="E27" s="53">
        <v>43190</v>
      </c>
      <c r="F27" s="54">
        <f t="shared" si="0"/>
        <v>58</v>
      </c>
      <c r="G27" s="55">
        <v>0</v>
      </c>
      <c r="H27" s="56"/>
      <c r="I27" s="57"/>
      <c r="J27" s="58"/>
    </row>
    <row r="28" spans="1:28" s="59" customFormat="1" ht="34.5" customHeight="1" x14ac:dyDescent="0.2">
      <c r="A28" s="50" t="s">
        <v>117</v>
      </c>
      <c r="B28" s="51" t="s">
        <v>99</v>
      </c>
      <c r="C28" s="62" t="s">
        <v>59</v>
      </c>
      <c r="D28" s="53">
        <v>43191</v>
      </c>
      <c r="E28" s="53">
        <v>43220</v>
      </c>
      <c r="F28" s="54">
        <f t="shared" si="0"/>
        <v>29</v>
      </c>
      <c r="G28" s="55">
        <v>0</v>
      </c>
      <c r="H28" s="56"/>
      <c r="I28" s="57"/>
      <c r="J28" s="58"/>
    </row>
    <row r="29" spans="1:28" s="59" customFormat="1" ht="34.5" customHeight="1" x14ac:dyDescent="0.2">
      <c r="A29" s="50" t="s">
        <v>124</v>
      </c>
      <c r="B29" s="51" t="s">
        <v>203</v>
      </c>
      <c r="C29" s="62" t="s">
        <v>204</v>
      </c>
      <c r="D29" s="53">
        <v>43221</v>
      </c>
      <c r="E29" s="53">
        <v>43225</v>
      </c>
      <c r="F29" s="54">
        <f t="shared" si="0"/>
        <v>4</v>
      </c>
      <c r="G29" s="55">
        <v>0</v>
      </c>
      <c r="H29" s="56"/>
      <c r="I29" s="57"/>
      <c r="J29" s="58"/>
    </row>
    <row r="30" spans="1:28" ht="14.25" x14ac:dyDescent="0.2">
      <c r="B30" s="145" t="s">
        <v>168</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row>
    <row r="31" spans="1:28" ht="27" customHeight="1" x14ac:dyDescent="0.2">
      <c r="B31" s="146" t="s">
        <v>68</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8"/>
    </row>
    <row r="32" spans="1:28" ht="27" customHeight="1" x14ac:dyDescent="0.2">
      <c r="B32" s="149"/>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1"/>
    </row>
    <row r="33" spans="2:28" ht="27" customHeight="1" x14ac:dyDescent="0.2">
      <c r="B33" s="149"/>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1"/>
    </row>
    <row r="34" spans="2:28" ht="27" customHeight="1" x14ac:dyDescent="0.2">
      <c r="B34" s="149"/>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1"/>
    </row>
    <row r="35" spans="2:28" ht="27" customHeight="1" x14ac:dyDescent="0.2">
      <c r="B35" s="149"/>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1"/>
    </row>
    <row r="36" spans="2:28" ht="27" customHeight="1" x14ac:dyDescent="0.2">
      <c r="B36" s="149"/>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1"/>
    </row>
    <row r="37" spans="2:28" ht="27" customHeight="1" x14ac:dyDescent="0.2">
      <c r="B37" s="149"/>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1"/>
    </row>
    <row r="38" spans="2:28" ht="27" customHeight="1" x14ac:dyDescent="0.2">
      <c r="B38" s="152"/>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4"/>
    </row>
  </sheetData>
  <mergeCells count="4">
    <mergeCell ref="B2:J4"/>
    <mergeCell ref="B5:L5"/>
    <mergeCell ref="B30:AB30"/>
    <mergeCell ref="B31:AB38"/>
  </mergeCells>
  <conditionalFormatting sqref="G9">
    <cfRule type="cellIs" dxfId="12" priority="1" operator="between">
      <formula>0.6</formula>
      <formula>1</formula>
    </cfRule>
    <cfRule type="cellIs" dxfId="11" priority="2" operator="between">
      <formula>0.26</formula>
      <formula>0.59</formula>
    </cfRule>
    <cfRule type="cellIs" dxfId="10" priority="3" operator="between">
      <formula>0</formula>
      <formula>0.25</formula>
    </cfRule>
  </conditionalFormatting>
  <pageMargins left="0.45" right="0.45" top="0.5" bottom="0.5" header="0.3" footer="0.3"/>
  <pageSetup scale="55" fitToHeight="0" orientation="landscape" r:id="rId1"/>
  <ignoredErrors>
    <ignoredError sqref="G25 G10 G2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workbookViewId="0">
      <selection activeCell="B13" sqref="B13:E13"/>
    </sheetView>
  </sheetViews>
  <sheetFormatPr baseColWidth="10" defaultColWidth="12.42578125" defaultRowHeight="15.75" x14ac:dyDescent="0.2"/>
  <cols>
    <col min="1" max="1" width="12.42578125" style="29"/>
    <col min="2" max="2" width="33" style="37" customWidth="1"/>
    <col min="3" max="3" width="38.28515625" style="29" customWidth="1"/>
    <col min="4" max="5" width="33" style="29" customWidth="1"/>
    <col min="6" max="16384" width="12.42578125" style="29"/>
  </cols>
  <sheetData>
    <row r="1" spans="2:5" x14ac:dyDescent="0.2">
      <c r="B1" s="158" t="s">
        <v>56</v>
      </c>
      <c r="C1" s="158"/>
      <c r="D1" s="158"/>
      <c r="E1" s="158"/>
    </row>
    <row r="2" spans="2:5" ht="16.5" thickBot="1" x14ac:dyDescent="0.25">
      <c r="B2" s="159"/>
      <c r="C2" s="159"/>
      <c r="D2" s="159"/>
      <c r="E2" s="159"/>
    </row>
    <row r="3" spans="2:5" ht="85.5" customHeight="1" x14ac:dyDescent="0.2">
      <c r="B3" s="30" t="s">
        <v>20</v>
      </c>
      <c r="C3" s="71" t="s">
        <v>139</v>
      </c>
      <c r="D3" s="31" t="s">
        <v>15</v>
      </c>
      <c r="E3" s="72">
        <v>43225</v>
      </c>
    </row>
    <row r="4" spans="2:5" ht="47.25" customHeight="1" thickBot="1" x14ac:dyDescent="0.25">
      <c r="B4" s="34" t="s">
        <v>16</v>
      </c>
      <c r="C4" s="104" t="s">
        <v>128</v>
      </c>
      <c r="D4" s="33" t="s">
        <v>17</v>
      </c>
      <c r="E4" s="73" t="s">
        <v>86</v>
      </c>
    </row>
    <row r="5" spans="2:5" ht="256.5" customHeight="1" x14ac:dyDescent="0.2">
      <c r="B5" s="32" t="s">
        <v>21</v>
      </c>
      <c r="C5" s="71" t="s">
        <v>169</v>
      </c>
      <c r="D5" s="33" t="s">
        <v>22</v>
      </c>
      <c r="E5" s="74" t="s">
        <v>170</v>
      </c>
    </row>
    <row r="6" spans="2:5" ht="54" customHeight="1" thickBot="1" x14ac:dyDescent="0.25">
      <c r="B6" s="34" t="s">
        <v>23</v>
      </c>
      <c r="C6" s="75"/>
      <c r="D6" s="33" t="s">
        <v>18</v>
      </c>
      <c r="E6" s="76">
        <f>+'Planificador 1'!G9</f>
        <v>0</v>
      </c>
    </row>
    <row r="7" spans="2:5" ht="57" customHeight="1" x14ac:dyDescent="0.2">
      <c r="B7" s="32" t="s">
        <v>44</v>
      </c>
      <c r="C7" s="77" t="s">
        <v>45</v>
      </c>
      <c r="D7" s="78" t="s">
        <v>48</v>
      </c>
      <c r="E7" s="79" t="s">
        <v>46</v>
      </c>
    </row>
    <row r="8" spans="2:5" ht="70.5" customHeight="1" x14ac:dyDescent="0.2">
      <c r="B8" s="35" t="s">
        <v>55</v>
      </c>
      <c r="C8" s="160"/>
      <c r="D8" s="161"/>
      <c r="E8" s="162"/>
    </row>
    <row r="9" spans="2:5" ht="96.75" customHeight="1" x14ac:dyDescent="0.2">
      <c r="B9" s="36" t="s">
        <v>50</v>
      </c>
      <c r="C9" s="163"/>
      <c r="D9" s="163"/>
      <c r="E9" s="163"/>
    </row>
    <row r="10" spans="2:5" ht="96.75" customHeight="1" x14ac:dyDescent="0.2">
      <c r="B10" s="36" t="s">
        <v>52</v>
      </c>
      <c r="C10" s="164" t="s">
        <v>53</v>
      </c>
      <c r="D10" s="165"/>
      <c r="E10" s="166"/>
    </row>
    <row r="11" spans="2:5" ht="96.75" customHeight="1" x14ac:dyDescent="0.2">
      <c r="B11" s="35" t="s">
        <v>47</v>
      </c>
      <c r="C11" s="43" t="s">
        <v>171</v>
      </c>
      <c r="D11" s="165" t="s">
        <v>54</v>
      </c>
      <c r="E11" s="166"/>
    </row>
    <row r="12" spans="2:5" ht="81" customHeight="1" thickBot="1" x14ac:dyDescent="0.25">
      <c r="B12" s="36" t="s">
        <v>49</v>
      </c>
      <c r="C12" s="43" t="s">
        <v>171</v>
      </c>
      <c r="D12" s="165" t="s">
        <v>172</v>
      </c>
      <c r="E12" s="166"/>
    </row>
    <row r="13" spans="2:5" ht="42" customHeight="1" thickBot="1" x14ac:dyDescent="0.25">
      <c r="B13" s="155" t="s">
        <v>19</v>
      </c>
      <c r="C13" s="156"/>
      <c r="D13" s="156"/>
      <c r="E13" s="157"/>
    </row>
    <row r="14" spans="2:5" ht="69.95" customHeight="1" x14ac:dyDescent="0.2"/>
    <row r="15" spans="2:5" ht="33" customHeight="1" x14ac:dyDescent="0.2"/>
  </sheetData>
  <mergeCells count="7">
    <mergeCell ref="B13:E13"/>
    <mergeCell ref="B1:E2"/>
    <mergeCell ref="C8:E8"/>
    <mergeCell ref="C9:E9"/>
    <mergeCell ref="C10:E10"/>
    <mergeCell ref="D11:E11"/>
    <mergeCell ref="D12:E12"/>
  </mergeCells>
  <pageMargins left="0.75" right="0.75" top="1" bottom="1" header="0.5" footer="0.5"/>
  <pageSetup scale="61" orientation="portrait" horizontalDpi="1200" verticalDpi="1200"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B21" sqref="B21:C21"/>
    </sheetView>
  </sheetViews>
  <sheetFormatPr baseColWidth="10" defaultRowHeight="12.75" x14ac:dyDescent="0.2"/>
  <cols>
    <col min="1" max="1" width="11.42578125" style="1"/>
    <col min="2" max="2" width="31.42578125" style="1" customWidth="1"/>
    <col min="3" max="3" width="44.28515625" style="1" customWidth="1"/>
    <col min="4" max="16384" width="11.42578125" style="1"/>
  </cols>
  <sheetData>
    <row r="1" spans="2:3" ht="13.5" thickBot="1" x14ac:dyDescent="0.25"/>
    <row r="2" spans="2:3" ht="33" customHeight="1" thickBot="1" x14ac:dyDescent="0.25">
      <c r="B2" s="109" t="s">
        <v>24</v>
      </c>
      <c r="C2" s="110"/>
    </row>
    <row r="3" spans="2:3" ht="57" customHeight="1" thickBot="1" x14ac:dyDescent="0.25">
      <c r="B3" s="38" t="s">
        <v>25</v>
      </c>
      <c r="C3" s="64" t="s">
        <v>127</v>
      </c>
    </row>
    <row r="4" spans="2:3" ht="24.75" customHeight="1" thickBot="1" x14ac:dyDescent="0.25">
      <c r="B4" s="38" t="s">
        <v>26</v>
      </c>
      <c r="C4" s="81" t="s">
        <v>128</v>
      </c>
    </row>
    <row r="5" spans="2:3" ht="39.75" customHeight="1" thickBot="1" x14ac:dyDescent="0.25">
      <c r="B5" s="38" t="s">
        <v>27</v>
      </c>
      <c r="C5" s="81" t="s">
        <v>129</v>
      </c>
    </row>
    <row r="6" spans="2:3" ht="54.75" customHeight="1" thickBot="1" x14ac:dyDescent="0.25">
      <c r="B6" s="38" t="s">
        <v>28</v>
      </c>
      <c r="C6" s="81" t="s">
        <v>69</v>
      </c>
    </row>
    <row r="7" spans="2:3" ht="45.75" thickBot="1" x14ac:dyDescent="0.25">
      <c r="B7" s="40" t="s">
        <v>29</v>
      </c>
      <c r="C7" s="81" t="s">
        <v>130</v>
      </c>
    </row>
    <row r="8" spans="2:3" ht="15.75" thickBot="1" x14ac:dyDescent="0.25">
      <c r="B8" s="41" t="s">
        <v>30</v>
      </c>
      <c r="C8" s="42" t="s">
        <v>31</v>
      </c>
    </row>
    <row r="9" spans="2:3" ht="107.25" customHeight="1" thickBot="1" x14ac:dyDescent="0.25">
      <c r="B9" s="65" t="s">
        <v>81</v>
      </c>
      <c r="C9" s="82" t="s">
        <v>131</v>
      </c>
    </row>
    <row r="10" spans="2:3" ht="84.75" customHeight="1" thickBot="1" x14ac:dyDescent="0.25">
      <c r="B10" s="167" t="s">
        <v>32</v>
      </c>
      <c r="C10" s="112"/>
    </row>
    <row r="11" spans="2:3" ht="15.75" thickBot="1" x14ac:dyDescent="0.25">
      <c r="B11" s="38" t="s">
        <v>33</v>
      </c>
      <c r="C11" s="83" t="s">
        <v>205</v>
      </c>
    </row>
    <row r="12" spans="2:3" ht="15.75" thickBot="1" x14ac:dyDescent="0.25">
      <c r="B12" s="38" t="s">
        <v>34</v>
      </c>
      <c r="C12" s="83" t="s">
        <v>82</v>
      </c>
    </row>
    <row r="13" spans="2:3" ht="20.25" customHeight="1" thickBot="1" x14ac:dyDescent="0.25">
      <c r="B13" s="38" t="s">
        <v>35</v>
      </c>
      <c r="C13" s="83" t="s">
        <v>83</v>
      </c>
    </row>
    <row r="14" spans="2:3" ht="55.5" customHeight="1" thickBot="1" x14ac:dyDescent="0.25">
      <c r="B14" s="38" t="s">
        <v>36</v>
      </c>
      <c r="C14" s="81" t="s">
        <v>84</v>
      </c>
    </row>
    <row r="15" spans="2:3" ht="15.75" thickBot="1" x14ac:dyDescent="0.25">
      <c r="B15" s="113" t="s">
        <v>42</v>
      </c>
      <c r="C15" s="114"/>
    </row>
    <row r="16" spans="2:3" ht="15.75" thickBot="1" x14ac:dyDescent="0.25">
      <c r="B16" s="38" t="s">
        <v>37</v>
      </c>
      <c r="C16" s="39" t="s">
        <v>85</v>
      </c>
    </row>
    <row r="17" spans="2:3" ht="15.75" thickBot="1" x14ac:dyDescent="0.25">
      <c r="B17" s="38" t="s">
        <v>38</v>
      </c>
      <c r="C17" s="89" t="s">
        <v>86</v>
      </c>
    </row>
    <row r="18" spans="2:3" ht="15.75" thickBot="1" x14ac:dyDescent="0.25">
      <c r="B18" s="88" t="s">
        <v>39</v>
      </c>
      <c r="C18" s="90" t="s">
        <v>125</v>
      </c>
    </row>
    <row r="19" spans="2:3" ht="15.75" thickBot="1" x14ac:dyDescent="0.25">
      <c r="B19" s="38" t="s">
        <v>40</v>
      </c>
      <c r="C19" s="39" t="s">
        <v>70</v>
      </c>
    </row>
    <row r="20" spans="2:3" ht="15.75" thickBot="1" x14ac:dyDescent="0.25">
      <c r="B20" s="38" t="s">
        <v>41</v>
      </c>
      <c r="C20" s="39" t="s">
        <v>71</v>
      </c>
    </row>
    <row r="21" spans="2:3" ht="39" customHeight="1" thickBot="1" x14ac:dyDescent="0.25">
      <c r="B21" s="115" t="s">
        <v>43</v>
      </c>
      <c r="C21" s="116"/>
    </row>
  </sheetData>
  <mergeCells count="4">
    <mergeCell ref="B2:C2"/>
    <mergeCell ref="B10:C10"/>
    <mergeCell ref="B21:C21"/>
    <mergeCell ref="B15:C15"/>
  </mergeCells>
  <hyperlinks>
    <hyperlink ref="C18"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workbookViewId="0">
      <selection activeCell="B25" sqref="B25:J26"/>
    </sheetView>
  </sheetViews>
  <sheetFormatPr baseColWidth="10" defaultRowHeight="12.75" x14ac:dyDescent="0.2"/>
  <cols>
    <col min="1" max="5" width="11.42578125" style="1"/>
    <col min="6" max="6" width="9.140625" style="1" customWidth="1"/>
    <col min="7" max="16384" width="11.42578125" style="1"/>
  </cols>
  <sheetData>
    <row r="1" spans="2:12" ht="25.5" customHeight="1" x14ac:dyDescent="0.2">
      <c r="B1" s="123" t="s">
        <v>0</v>
      </c>
      <c r="C1" s="123"/>
      <c r="D1" s="123"/>
      <c r="E1" s="123"/>
      <c r="F1" s="123"/>
      <c r="G1" s="123"/>
      <c r="H1" s="123"/>
      <c r="I1" s="123"/>
      <c r="J1" s="123"/>
    </row>
    <row r="2" spans="2:12" x14ac:dyDescent="0.2">
      <c r="B2" s="124"/>
      <c r="C2" s="124"/>
      <c r="D2" s="124"/>
      <c r="E2" s="124"/>
      <c r="F2" s="124"/>
      <c r="G2" s="124"/>
      <c r="H2" s="124"/>
      <c r="I2" s="124"/>
      <c r="J2" s="124"/>
    </row>
    <row r="3" spans="2:12" ht="12.75" customHeight="1" x14ac:dyDescent="0.2">
      <c r="B3" s="117" t="s">
        <v>126</v>
      </c>
      <c r="C3" s="118"/>
      <c r="D3" s="118"/>
      <c r="E3" s="118"/>
      <c r="F3" s="118"/>
      <c r="G3" s="118"/>
      <c r="H3" s="118"/>
      <c r="I3" s="118"/>
      <c r="J3" s="119"/>
    </row>
    <row r="4" spans="2:12" ht="13.5" customHeight="1" x14ac:dyDescent="0.2">
      <c r="B4" s="120"/>
      <c r="C4" s="121"/>
      <c r="D4" s="121"/>
      <c r="E4" s="121"/>
      <c r="F4" s="121"/>
      <c r="G4" s="121"/>
      <c r="H4" s="121"/>
      <c r="I4" s="121"/>
      <c r="J4" s="122"/>
    </row>
    <row r="5" spans="2:12" x14ac:dyDescent="0.2">
      <c r="B5" s="125"/>
      <c r="C5" s="125"/>
      <c r="D5" s="125"/>
      <c r="E5" s="125"/>
      <c r="F5" s="125"/>
      <c r="G5" s="125"/>
      <c r="H5" s="125"/>
      <c r="I5" s="125"/>
      <c r="J5" s="125"/>
    </row>
    <row r="6" spans="2:12" x14ac:dyDescent="0.2">
      <c r="B6" s="117" t="s">
        <v>73</v>
      </c>
      <c r="C6" s="118"/>
      <c r="D6" s="118"/>
      <c r="E6" s="118"/>
      <c r="F6" s="118"/>
      <c r="G6" s="118"/>
      <c r="H6" s="118"/>
      <c r="I6" s="118"/>
      <c r="J6" s="119"/>
      <c r="L6" s="2"/>
    </row>
    <row r="7" spans="2:12" ht="63.75" customHeight="1" x14ac:dyDescent="0.2">
      <c r="B7" s="120"/>
      <c r="C7" s="121"/>
      <c r="D7" s="121"/>
      <c r="E7" s="121"/>
      <c r="F7" s="121"/>
      <c r="G7" s="121"/>
      <c r="H7" s="121"/>
      <c r="I7" s="121"/>
      <c r="J7" s="122"/>
    </row>
    <row r="8" spans="2:12" x14ac:dyDescent="0.2">
      <c r="B8" s="125"/>
      <c r="C8" s="125"/>
      <c r="D8" s="125"/>
      <c r="E8" s="125"/>
      <c r="F8" s="125"/>
      <c r="G8" s="125"/>
      <c r="H8" s="125"/>
      <c r="I8" s="125"/>
      <c r="J8" s="125"/>
    </row>
    <row r="9" spans="2:12" ht="12.75" customHeight="1" x14ac:dyDescent="0.2">
      <c r="B9" s="168" t="s">
        <v>173</v>
      </c>
      <c r="C9" s="168"/>
      <c r="D9" s="168"/>
      <c r="E9" s="168"/>
      <c r="F9" s="168"/>
      <c r="G9" s="168"/>
      <c r="H9" s="168"/>
      <c r="I9" s="168"/>
      <c r="J9" s="168"/>
    </row>
    <row r="10" spans="2:12" ht="15" x14ac:dyDescent="0.25">
      <c r="B10" s="168"/>
      <c r="C10" s="168"/>
      <c r="D10" s="168"/>
      <c r="E10" s="168"/>
      <c r="F10" s="168"/>
      <c r="G10" s="168"/>
      <c r="H10" s="168"/>
      <c r="I10" s="168"/>
      <c r="J10" s="168"/>
      <c r="L10" s="19"/>
    </row>
    <row r="11" spans="2:12" x14ac:dyDescent="0.2">
      <c r="B11" s="125"/>
      <c r="C11" s="125"/>
      <c r="D11" s="125"/>
      <c r="E11" s="125"/>
      <c r="F11" s="125"/>
      <c r="G11" s="125"/>
      <c r="H11" s="125"/>
      <c r="I11" s="125"/>
      <c r="J11" s="125"/>
    </row>
    <row r="12" spans="2:12" ht="13.5" customHeight="1" x14ac:dyDescent="0.2">
      <c r="B12" s="129" t="s">
        <v>2</v>
      </c>
      <c r="C12" s="129"/>
      <c r="D12" s="129"/>
      <c r="E12" s="129"/>
      <c r="F12" s="125"/>
      <c r="G12" s="130" t="s">
        <v>1</v>
      </c>
      <c r="H12" s="131"/>
      <c r="I12" s="131"/>
      <c r="J12" s="132"/>
      <c r="L12" s="2"/>
    </row>
    <row r="13" spans="2:12" ht="51.75" customHeight="1" x14ac:dyDescent="0.2">
      <c r="B13" s="133" t="s">
        <v>10</v>
      </c>
      <c r="C13" s="133"/>
      <c r="D13" s="69" t="s">
        <v>11</v>
      </c>
      <c r="E13" s="70" t="s">
        <v>12</v>
      </c>
      <c r="F13" s="125"/>
      <c r="G13" s="134" t="s">
        <v>74</v>
      </c>
      <c r="H13" s="135"/>
      <c r="I13" s="135"/>
      <c r="J13" s="136"/>
      <c r="L13" s="3"/>
    </row>
    <row r="14" spans="2:12" ht="52.5" customHeight="1" x14ac:dyDescent="0.2">
      <c r="B14" s="169">
        <v>42737</v>
      </c>
      <c r="C14" s="169"/>
      <c r="D14" s="67">
        <v>43225</v>
      </c>
      <c r="E14" s="68">
        <f>+D14-B14</f>
        <v>488</v>
      </c>
      <c r="F14" s="125"/>
      <c r="G14" s="137"/>
      <c r="H14" s="138"/>
      <c r="I14" s="138"/>
      <c r="J14" s="139"/>
      <c r="L14" s="3"/>
    </row>
    <row r="15" spans="2:12" x14ac:dyDescent="0.2">
      <c r="B15" s="125"/>
      <c r="C15" s="125"/>
      <c r="D15" s="125"/>
      <c r="E15" s="125"/>
      <c r="F15" s="125"/>
      <c r="G15" s="125"/>
      <c r="H15" s="125"/>
      <c r="I15" s="125"/>
      <c r="J15" s="125"/>
    </row>
    <row r="16" spans="2:12" ht="30" customHeight="1" x14ac:dyDescent="0.2">
      <c r="B16" s="117" t="s">
        <v>75</v>
      </c>
      <c r="C16" s="118"/>
      <c r="D16" s="118"/>
      <c r="E16" s="118"/>
      <c r="F16" s="118"/>
      <c r="G16" s="118"/>
      <c r="H16" s="118"/>
      <c r="I16" s="118"/>
      <c r="J16" s="119"/>
      <c r="L16" s="2"/>
    </row>
    <row r="17" spans="2:12" ht="38.25" customHeight="1" x14ac:dyDescent="0.2">
      <c r="B17" s="120"/>
      <c r="C17" s="121"/>
      <c r="D17" s="121"/>
      <c r="E17" s="121"/>
      <c r="F17" s="121"/>
      <c r="G17" s="121"/>
      <c r="H17" s="121"/>
      <c r="I17" s="121"/>
      <c r="J17" s="122"/>
      <c r="L17" s="3"/>
    </row>
    <row r="18" spans="2:12" x14ac:dyDescent="0.2">
      <c r="B18" s="125"/>
      <c r="C18" s="125"/>
      <c r="D18" s="125"/>
      <c r="E18" s="125"/>
      <c r="F18" s="125"/>
      <c r="G18" s="125"/>
      <c r="H18" s="125"/>
      <c r="I18" s="125"/>
      <c r="J18" s="125"/>
    </row>
    <row r="19" spans="2:12" ht="31.5" customHeight="1" x14ac:dyDescent="0.2">
      <c r="B19" s="117" t="s">
        <v>76</v>
      </c>
      <c r="C19" s="118"/>
      <c r="D19" s="118"/>
      <c r="E19" s="118"/>
      <c r="F19" s="118"/>
      <c r="G19" s="118"/>
      <c r="H19" s="118"/>
      <c r="I19" s="118"/>
      <c r="J19" s="119"/>
      <c r="L19" s="2"/>
    </row>
    <row r="20" spans="2:12" ht="42.75" customHeight="1" x14ac:dyDescent="0.2">
      <c r="B20" s="120"/>
      <c r="C20" s="121"/>
      <c r="D20" s="121"/>
      <c r="E20" s="121"/>
      <c r="F20" s="121"/>
      <c r="G20" s="121"/>
      <c r="H20" s="121"/>
      <c r="I20" s="121"/>
      <c r="J20" s="122"/>
      <c r="L20" s="3"/>
    </row>
    <row r="21" spans="2:12" x14ac:dyDescent="0.2">
      <c r="B21" s="125"/>
      <c r="C21" s="125"/>
      <c r="D21" s="125"/>
      <c r="E21" s="125"/>
      <c r="F21" s="125"/>
      <c r="G21" s="125"/>
      <c r="H21" s="125"/>
      <c r="I21" s="125"/>
      <c r="J21" s="125"/>
    </row>
    <row r="22" spans="2:12" ht="30.75" customHeight="1" x14ac:dyDescent="0.2">
      <c r="B22" s="117" t="s">
        <v>77</v>
      </c>
      <c r="C22" s="118"/>
      <c r="D22" s="118"/>
      <c r="E22" s="118"/>
      <c r="F22" s="118"/>
      <c r="G22" s="118"/>
      <c r="H22" s="118"/>
      <c r="I22" s="118"/>
      <c r="J22" s="119"/>
      <c r="L22" s="3"/>
    </row>
    <row r="23" spans="2:12" ht="23.25" customHeight="1" x14ac:dyDescent="0.2">
      <c r="B23" s="120"/>
      <c r="C23" s="121"/>
      <c r="D23" s="121"/>
      <c r="E23" s="121"/>
      <c r="F23" s="121"/>
      <c r="G23" s="121"/>
      <c r="H23" s="121"/>
      <c r="I23" s="121"/>
      <c r="J23" s="122"/>
    </row>
    <row r="24" spans="2:12" x14ac:dyDescent="0.2">
      <c r="B24" s="125"/>
      <c r="C24" s="125"/>
      <c r="D24" s="125"/>
      <c r="E24" s="125"/>
      <c r="F24" s="125"/>
      <c r="G24" s="125"/>
      <c r="H24" s="125"/>
      <c r="I24" s="125"/>
      <c r="J24" s="125"/>
    </row>
    <row r="25" spans="2:12" ht="19.5" customHeight="1" x14ac:dyDescent="0.2">
      <c r="B25" s="117" t="s">
        <v>72</v>
      </c>
      <c r="C25" s="118"/>
      <c r="D25" s="118"/>
      <c r="E25" s="118"/>
      <c r="F25" s="118"/>
      <c r="G25" s="118"/>
      <c r="H25" s="118"/>
      <c r="I25" s="118"/>
      <c r="J25" s="119"/>
    </row>
    <row r="26" spans="2:12" ht="16.5" customHeight="1" x14ac:dyDescent="0.2">
      <c r="B26" s="120"/>
      <c r="C26" s="121"/>
      <c r="D26" s="121"/>
      <c r="E26" s="121"/>
      <c r="F26" s="121"/>
      <c r="G26" s="121"/>
      <c r="H26" s="121"/>
      <c r="I26" s="121"/>
      <c r="J26" s="122"/>
    </row>
    <row r="27" spans="2:12" x14ac:dyDescent="0.2">
      <c r="B27" s="142"/>
      <c r="C27" s="142"/>
      <c r="D27" s="142"/>
      <c r="E27" s="142"/>
      <c r="F27" s="142"/>
      <c r="G27" s="142"/>
      <c r="H27" s="142"/>
      <c r="I27" s="142"/>
      <c r="J27" s="142"/>
    </row>
  </sheetData>
  <mergeCells count="23">
    <mergeCell ref="B25:J26"/>
    <mergeCell ref="B27:J27"/>
    <mergeCell ref="B24:J24"/>
    <mergeCell ref="B21:J21"/>
    <mergeCell ref="B22:J23"/>
    <mergeCell ref="B9:J10"/>
    <mergeCell ref="B16:J17"/>
    <mergeCell ref="B19:J20"/>
    <mergeCell ref="B15:J15"/>
    <mergeCell ref="B18:J18"/>
    <mergeCell ref="F12:F14"/>
    <mergeCell ref="B11:J11"/>
    <mergeCell ref="G12:J12"/>
    <mergeCell ref="B13:C13"/>
    <mergeCell ref="G13:J14"/>
    <mergeCell ref="B14:C14"/>
    <mergeCell ref="B12:E12"/>
    <mergeCell ref="B8:J8"/>
    <mergeCell ref="B1:J1"/>
    <mergeCell ref="B3:J4"/>
    <mergeCell ref="B6:J7"/>
    <mergeCell ref="B5:J5"/>
    <mergeCell ref="B2:J2"/>
  </mergeCells>
  <pageMargins left="0.11811023622047245" right="0.11811023622047245"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44"/>
  <sheetViews>
    <sheetView showGridLines="0" topLeftCell="A3" zoomScaleNormal="100" workbookViewId="0">
      <selection activeCell="G8" sqref="G8"/>
    </sheetView>
  </sheetViews>
  <sheetFormatPr baseColWidth="10" defaultColWidth="3.140625" defaultRowHeight="16.5" x14ac:dyDescent="0.25"/>
  <cols>
    <col min="1" max="1" width="3" style="4" customWidth="1"/>
    <col min="2" max="2" width="27.28515625" style="6" customWidth="1"/>
    <col min="3" max="3" width="18.140625" style="6" customWidth="1"/>
    <col min="4" max="4" width="15.5703125" style="6" customWidth="1"/>
    <col min="5" max="5" width="14.85546875" style="6" customWidth="1"/>
    <col min="6" max="6" width="11.7109375" style="5" customWidth="1"/>
    <col min="7" max="7" width="10.140625" style="5" customWidth="1"/>
    <col min="8" max="8" width="13.140625" style="5" customWidth="1"/>
    <col min="9" max="9" width="13.28515625" style="5" customWidth="1"/>
    <col min="10" max="10" width="36.7109375" style="25" customWidth="1"/>
    <col min="11" max="16384" width="3.140625" style="4"/>
  </cols>
  <sheetData>
    <row r="2" spans="1:11" ht="14.25" x14ac:dyDescent="0.2">
      <c r="B2" s="143" t="s">
        <v>9</v>
      </c>
      <c r="C2" s="143"/>
      <c r="D2" s="143"/>
      <c r="E2" s="143"/>
      <c r="F2" s="143"/>
      <c r="G2" s="143"/>
      <c r="H2" s="143"/>
      <c r="I2" s="143"/>
      <c r="J2" s="143"/>
    </row>
    <row r="3" spans="1:11" ht="21" customHeight="1" x14ac:dyDescent="0.2">
      <c r="B3" s="143"/>
      <c r="C3" s="143"/>
      <c r="D3" s="143"/>
      <c r="E3" s="143"/>
      <c r="F3" s="143"/>
      <c r="G3" s="143"/>
      <c r="H3" s="143"/>
      <c r="I3" s="143"/>
      <c r="J3" s="143"/>
    </row>
    <row r="4" spans="1:11" ht="18.75" customHeight="1" x14ac:dyDescent="0.2">
      <c r="B4" s="143"/>
      <c r="C4" s="143"/>
      <c r="D4" s="143"/>
      <c r="E4" s="143"/>
      <c r="F4" s="143"/>
      <c r="G4" s="143"/>
      <c r="H4" s="143"/>
      <c r="I4" s="143"/>
      <c r="J4" s="143"/>
    </row>
    <row r="6" spans="1:11" ht="14.25" x14ac:dyDescent="0.2">
      <c r="A6" s="7"/>
      <c r="B6" s="8"/>
      <c r="C6" s="8"/>
      <c r="D6" s="8"/>
      <c r="E6" s="8"/>
      <c r="F6" s="8"/>
      <c r="G6" s="8"/>
      <c r="H6" s="8"/>
      <c r="I6" s="8"/>
      <c r="J6" s="22"/>
    </row>
    <row r="7" spans="1:11" s="13" customFormat="1" ht="25.5" customHeight="1" x14ac:dyDescent="0.2">
      <c r="A7" s="28" t="s">
        <v>13</v>
      </c>
      <c r="B7" s="9" t="s">
        <v>4</v>
      </c>
      <c r="C7" s="9" t="s">
        <v>3</v>
      </c>
      <c r="D7" s="10" t="s">
        <v>6</v>
      </c>
      <c r="E7" s="10" t="s">
        <v>8</v>
      </c>
      <c r="F7" s="9" t="s">
        <v>5</v>
      </c>
      <c r="G7" s="11" t="s">
        <v>7</v>
      </c>
      <c r="H7" s="12"/>
      <c r="I7" s="12"/>
      <c r="J7" s="23"/>
    </row>
    <row r="8" spans="1:11" ht="15.75" customHeight="1" x14ac:dyDescent="0.2">
      <c r="B8" s="14"/>
      <c r="C8" s="14"/>
      <c r="D8" s="14"/>
      <c r="E8" s="14"/>
      <c r="F8" s="14"/>
      <c r="G8" s="24">
        <f>+AVERAGE(G9:G34)</f>
        <v>0</v>
      </c>
      <c r="H8" s="14"/>
      <c r="I8" s="14"/>
      <c r="K8" s="5"/>
    </row>
    <row r="9" spans="1:11" ht="18.95" customHeight="1" x14ac:dyDescent="0.3">
      <c r="A9" s="15">
        <v>1</v>
      </c>
      <c r="B9" s="16"/>
      <c r="C9" s="16"/>
      <c r="D9" s="17"/>
      <c r="E9" s="17"/>
      <c r="F9" s="20">
        <f>E9-D9</f>
        <v>0</v>
      </c>
      <c r="G9" s="18">
        <v>0</v>
      </c>
      <c r="H9" s="26"/>
      <c r="I9" s="21"/>
    </row>
    <row r="10" spans="1:11" ht="18.75" customHeight="1" x14ac:dyDescent="0.3">
      <c r="A10" s="15">
        <v>2</v>
      </c>
      <c r="B10" s="16"/>
      <c r="C10" s="16"/>
      <c r="D10" s="17"/>
      <c r="E10" s="17"/>
      <c r="F10" s="20">
        <f t="shared" ref="F10:F33" si="0">E10-D10</f>
        <v>0</v>
      </c>
      <c r="G10" s="18">
        <v>0</v>
      </c>
      <c r="H10" s="26"/>
      <c r="I10" s="21"/>
    </row>
    <row r="11" spans="1:11" ht="18.95" customHeight="1" x14ac:dyDescent="0.3">
      <c r="A11" s="15">
        <v>3</v>
      </c>
      <c r="B11" s="16"/>
      <c r="C11" s="16"/>
      <c r="D11" s="17"/>
      <c r="E11" s="17"/>
      <c r="F11" s="20">
        <f t="shared" si="0"/>
        <v>0</v>
      </c>
      <c r="G11" s="18">
        <v>0</v>
      </c>
      <c r="H11" s="26"/>
      <c r="I11" s="21"/>
    </row>
    <row r="12" spans="1:11" ht="18.95" customHeight="1" x14ac:dyDescent="0.3">
      <c r="A12" s="15">
        <v>4</v>
      </c>
      <c r="B12" s="16"/>
      <c r="C12" s="16"/>
      <c r="D12" s="17"/>
      <c r="E12" s="17"/>
      <c r="F12" s="20">
        <f t="shared" si="0"/>
        <v>0</v>
      </c>
      <c r="G12" s="18">
        <v>0</v>
      </c>
      <c r="H12" s="26"/>
      <c r="I12" s="21"/>
    </row>
    <row r="13" spans="1:11" ht="18.95" customHeight="1" x14ac:dyDescent="0.3">
      <c r="A13" s="15">
        <v>5</v>
      </c>
      <c r="B13" s="16"/>
      <c r="C13" s="16"/>
      <c r="D13" s="17"/>
      <c r="E13" s="17"/>
      <c r="F13" s="20">
        <f t="shared" si="0"/>
        <v>0</v>
      </c>
      <c r="G13" s="18">
        <v>0</v>
      </c>
      <c r="H13" s="26"/>
      <c r="I13" s="21"/>
    </row>
    <row r="14" spans="1:11" ht="18.95" customHeight="1" x14ac:dyDescent="0.3">
      <c r="A14" s="15">
        <v>6</v>
      </c>
      <c r="B14" s="16"/>
      <c r="C14" s="16"/>
      <c r="D14" s="17"/>
      <c r="E14" s="17"/>
      <c r="F14" s="20">
        <f t="shared" si="0"/>
        <v>0</v>
      </c>
      <c r="G14" s="18">
        <v>0</v>
      </c>
      <c r="H14" s="26"/>
      <c r="I14" s="21"/>
    </row>
    <row r="15" spans="1:11" ht="18.95" customHeight="1" x14ac:dyDescent="0.3">
      <c r="A15" s="15">
        <v>7</v>
      </c>
      <c r="B15" s="16"/>
      <c r="C15" s="16"/>
      <c r="D15" s="17"/>
      <c r="E15" s="17"/>
      <c r="F15" s="20">
        <f t="shared" si="0"/>
        <v>0</v>
      </c>
      <c r="G15" s="18">
        <v>0</v>
      </c>
      <c r="H15" s="26"/>
      <c r="I15" s="21"/>
    </row>
    <row r="16" spans="1:11" ht="18.95" customHeight="1" x14ac:dyDescent="0.3">
      <c r="A16" s="15">
        <v>8</v>
      </c>
      <c r="B16" s="16"/>
      <c r="C16" s="16"/>
      <c r="D16" s="17"/>
      <c r="E16" s="17"/>
      <c r="F16" s="20">
        <f t="shared" si="0"/>
        <v>0</v>
      </c>
      <c r="G16" s="18">
        <v>0</v>
      </c>
      <c r="H16" s="26"/>
      <c r="I16" s="21"/>
    </row>
    <row r="17" spans="1:10" s="5" customFormat="1" ht="18.95" customHeight="1" x14ac:dyDescent="0.3">
      <c r="A17" s="15">
        <v>9</v>
      </c>
      <c r="B17" s="16"/>
      <c r="C17" s="16"/>
      <c r="D17" s="17"/>
      <c r="E17" s="17"/>
      <c r="F17" s="20">
        <f t="shared" si="0"/>
        <v>0</v>
      </c>
      <c r="G17" s="18">
        <v>0</v>
      </c>
      <c r="H17" s="26"/>
      <c r="I17" s="21"/>
      <c r="J17" s="27"/>
    </row>
    <row r="18" spans="1:10" s="5" customFormat="1" ht="18.95" customHeight="1" x14ac:dyDescent="0.3">
      <c r="A18" s="15">
        <v>10</v>
      </c>
      <c r="B18" s="16"/>
      <c r="C18" s="16"/>
      <c r="D18" s="17"/>
      <c r="E18" s="17"/>
      <c r="F18" s="20">
        <f t="shared" si="0"/>
        <v>0</v>
      </c>
      <c r="G18" s="18">
        <v>0</v>
      </c>
      <c r="H18" s="26"/>
      <c r="I18" s="21"/>
      <c r="J18" s="27"/>
    </row>
    <row r="19" spans="1:10" s="5" customFormat="1" ht="18.95" customHeight="1" x14ac:dyDescent="0.3">
      <c r="A19" s="15">
        <v>11</v>
      </c>
      <c r="B19" s="16"/>
      <c r="C19" s="16"/>
      <c r="D19" s="17"/>
      <c r="E19" s="17"/>
      <c r="F19" s="20">
        <f t="shared" si="0"/>
        <v>0</v>
      </c>
      <c r="G19" s="18">
        <v>0</v>
      </c>
      <c r="H19" s="26"/>
      <c r="I19" s="21"/>
      <c r="J19" s="27"/>
    </row>
    <row r="20" spans="1:10" s="5" customFormat="1" ht="18.95" customHeight="1" x14ac:dyDescent="0.3">
      <c r="A20" s="15">
        <v>12</v>
      </c>
      <c r="B20" s="16"/>
      <c r="C20" s="16"/>
      <c r="D20" s="17"/>
      <c r="E20" s="17"/>
      <c r="F20" s="20">
        <f t="shared" si="0"/>
        <v>0</v>
      </c>
      <c r="G20" s="18">
        <v>0</v>
      </c>
      <c r="H20" s="26"/>
      <c r="I20" s="21"/>
      <c r="J20" s="27"/>
    </row>
    <row r="21" spans="1:10" s="5" customFormat="1" ht="18.95" customHeight="1" x14ac:dyDescent="0.3">
      <c r="A21" s="15">
        <v>13</v>
      </c>
      <c r="B21" s="16"/>
      <c r="C21" s="16"/>
      <c r="D21" s="17"/>
      <c r="E21" s="17"/>
      <c r="F21" s="20">
        <f t="shared" si="0"/>
        <v>0</v>
      </c>
      <c r="G21" s="18">
        <v>0</v>
      </c>
      <c r="H21" s="26"/>
      <c r="I21" s="21"/>
      <c r="J21" s="27"/>
    </row>
    <row r="22" spans="1:10" s="5" customFormat="1" ht="18.95" customHeight="1" x14ac:dyDescent="0.3">
      <c r="A22" s="15">
        <v>14</v>
      </c>
      <c r="B22" s="16"/>
      <c r="C22" s="16"/>
      <c r="D22" s="17"/>
      <c r="E22" s="17"/>
      <c r="F22" s="20">
        <f t="shared" si="0"/>
        <v>0</v>
      </c>
      <c r="G22" s="18">
        <v>0</v>
      </c>
      <c r="H22" s="26"/>
      <c r="I22" s="21"/>
      <c r="J22" s="27"/>
    </row>
    <row r="23" spans="1:10" s="5" customFormat="1" ht="18.95" customHeight="1" x14ac:dyDescent="0.3">
      <c r="A23" s="15">
        <v>15</v>
      </c>
      <c r="B23" s="16"/>
      <c r="C23" s="16"/>
      <c r="D23" s="17"/>
      <c r="E23" s="17"/>
      <c r="F23" s="20">
        <f t="shared" si="0"/>
        <v>0</v>
      </c>
      <c r="G23" s="18">
        <v>0</v>
      </c>
      <c r="H23" s="26"/>
      <c r="I23" s="21"/>
      <c r="J23" s="27"/>
    </row>
    <row r="24" spans="1:10" s="5" customFormat="1" ht="18.95" customHeight="1" x14ac:dyDescent="0.3">
      <c r="A24" s="15">
        <v>16</v>
      </c>
      <c r="B24" s="16"/>
      <c r="C24" s="16"/>
      <c r="D24" s="17"/>
      <c r="E24" s="17"/>
      <c r="F24" s="20">
        <f t="shared" si="0"/>
        <v>0</v>
      </c>
      <c r="G24" s="18">
        <v>0</v>
      </c>
      <c r="H24" s="26"/>
      <c r="I24" s="21"/>
      <c r="J24" s="27"/>
    </row>
    <row r="25" spans="1:10" s="5" customFormat="1" ht="18.95" customHeight="1" x14ac:dyDescent="0.3">
      <c r="A25" s="15">
        <v>17</v>
      </c>
      <c r="B25" s="16"/>
      <c r="C25" s="16"/>
      <c r="D25" s="17"/>
      <c r="E25" s="17"/>
      <c r="F25" s="20">
        <f t="shared" si="0"/>
        <v>0</v>
      </c>
      <c r="G25" s="18">
        <v>0</v>
      </c>
      <c r="H25" s="26"/>
      <c r="I25" s="21"/>
      <c r="J25" s="27"/>
    </row>
    <row r="26" spans="1:10" s="5" customFormat="1" ht="18.95" customHeight="1" x14ac:dyDescent="0.3">
      <c r="A26" s="15">
        <v>18</v>
      </c>
      <c r="B26" s="16"/>
      <c r="C26" s="16"/>
      <c r="D26" s="17"/>
      <c r="E26" s="17"/>
      <c r="F26" s="20">
        <f t="shared" si="0"/>
        <v>0</v>
      </c>
      <c r="G26" s="18">
        <v>0</v>
      </c>
      <c r="H26" s="26"/>
      <c r="I26" s="21"/>
      <c r="J26" s="27"/>
    </row>
    <row r="27" spans="1:10" s="5" customFormat="1" ht="18.95" customHeight="1" x14ac:dyDescent="0.3">
      <c r="A27" s="15">
        <v>19</v>
      </c>
      <c r="B27" s="16"/>
      <c r="C27" s="16"/>
      <c r="D27" s="17"/>
      <c r="E27" s="17"/>
      <c r="F27" s="20">
        <f t="shared" si="0"/>
        <v>0</v>
      </c>
      <c r="G27" s="18">
        <v>0</v>
      </c>
      <c r="H27" s="26"/>
      <c r="I27" s="21"/>
      <c r="J27" s="27"/>
    </row>
    <row r="28" spans="1:10" s="5" customFormat="1" ht="18.95" customHeight="1" x14ac:dyDescent="0.3">
      <c r="A28" s="15">
        <v>20</v>
      </c>
      <c r="B28" s="16"/>
      <c r="C28" s="16"/>
      <c r="D28" s="17"/>
      <c r="E28" s="17"/>
      <c r="F28" s="20">
        <f t="shared" si="0"/>
        <v>0</v>
      </c>
      <c r="G28" s="18">
        <v>0</v>
      </c>
      <c r="H28" s="26"/>
      <c r="I28" s="21"/>
      <c r="J28" s="27"/>
    </row>
    <row r="29" spans="1:10" s="5" customFormat="1" ht="18.95" customHeight="1" x14ac:dyDescent="0.3">
      <c r="A29" s="15">
        <v>21</v>
      </c>
      <c r="B29" s="16"/>
      <c r="C29" s="16"/>
      <c r="D29" s="17"/>
      <c r="E29" s="17"/>
      <c r="F29" s="20">
        <f t="shared" si="0"/>
        <v>0</v>
      </c>
      <c r="G29" s="18">
        <v>0</v>
      </c>
      <c r="H29" s="26"/>
      <c r="I29" s="21"/>
      <c r="J29" s="27"/>
    </row>
    <row r="30" spans="1:10" s="5" customFormat="1" ht="18.95" customHeight="1" x14ac:dyDescent="0.3">
      <c r="A30" s="15">
        <v>22</v>
      </c>
      <c r="B30" s="16"/>
      <c r="C30" s="16"/>
      <c r="D30" s="17"/>
      <c r="E30" s="17"/>
      <c r="F30" s="20">
        <f t="shared" si="0"/>
        <v>0</v>
      </c>
      <c r="G30" s="18">
        <v>0</v>
      </c>
      <c r="H30" s="26"/>
      <c r="I30" s="21"/>
      <c r="J30" s="27"/>
    </row>
    <row r="31" spans="1:10" s="5" customFormat="1" ht="18.95" customHeight="1" x14ac:dyDescent="0.3">
      <c r="A31" s="15">
        <v>23</v>
      </c>
      <c r="B31" s="16"/>
      <c r="C31" s="16"/>
      <c r="D31" s="17"/>
      <c r="E31" s="17"/>
      <c r="F31" s="20">
        <f t="shared" si="0"/>
        <v>0</v>
      </c>
      <c r="G31" s="18">
        <v>0</v>
      </c>
      <c r="H31" s="26"/>
      <c r="I31" s="21"/>
      <c r="J31" s="27"/>
    </row>
    <row r="32" spans="1:10" s="5" customFormat="1" ht="18.95" customHeight="1" x14ac:dyDescent="0.3">
      <c r="A32" s="15">
        <v>24</v>
      </c>
      <c r="B32" s="16"/>
      <c r="C32" s="16"/>
      <c r="D32" s="17"/>
      <c r="E32" s="17"/>
      <c r="F32" s="20">
        <f t="shared" si="0"/>
        <v>0</v>
      </c>
      <c r="G32" s="18">
        <v>0</v>
      </c>
      <c r="H32" s="26"/>
      <c r="I32" s="21"/>
      <c r="J32" s="27"/>
    </row>
    <row r="33" spans="1:28" s="5" customFormat="1" ht="18.95" customHeight="1" x14ac:dyDescent="0.3">
      <c r="A33" s="15">
        <v>25</v>
      </c>
      <c r="B33" s="16"/>
      <c r="C33" s="16"/>
      <c r="D33" s="17"/>
      <c r="E33" s="17"/>
      <c r="F33" s="20">
        <f t="shared" si="0"/>
        <v>0</v>
      </c>
      <c r="G33" s="18">
        <v>0</v>
      </c>
      <c r="H33" s="26"/>
      <c r="I33" s="21"/>
      <c r="J33" s="27"/>
    </row>
    <row r="34" spans="1:28" s="5" customFormat="1" ht="18.95" customHeight="1" x14ac:dyDescent="0.3">
      <c r="A34" s="15">
        <v>26</v>
      </c>
      <c r="B34" s="16"/>
      <c r="C34" s="16"/>
      <c r="D34" s="17"/>
      <c r="E34" s="17"/>
      <c r="F34" s="20">
        <f>E34-D34</f>
        <v>0</v>
      </c>
      <c r="G34" s="18">
        <v>0</v>
      </c>
      <c r="H34" s="26"/>
      <c r="I34" s="21"/>
      <c r="J34" s="27"/>
    </row>
    <row r="35" spans="1:28" x14ac:dyDescent="0.25">
      <c r="J35" s="27"/>
    </row>
    <row r="37" spans="1:28" ht="27" customHeight="1" x14ac:dyDescent="0.2">
      <c r="B37" s="146" t="s">
        <v>14</v>
      </c>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8"/>
    </row>
    <row r="38" spans="1:28" ht="27" customHeight="1" x14ac:dyDescent="0.2">
      <c r="B38" s="149"/>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1"/>
    </row>
    <row r="39" spans="1:28" ht="27" customHeight="1" x14ac:dyDescent="0.2">
      <c r="B39" s="149"/>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1"/>
    </row>
    <row r="40" spans="1:28" ht="27" customHeight="1" x14ac:dyDescent="0.2">
      <c r="B40" s="149"/>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1"/>
    </row>
    <row r="41" spans="1:28" ht="27" customHeight="1" x14ac:dyDescent="0.2">
      <c r="B41" s="149"/>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1"/>
    </row>
    <row r="42" spans="1:28" ht="27" customHeight="1" x14ac:dyDescent="0.2">
      <c r="B42" s="149"/>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1"/>
    </row>
    <row r="43" spans="1:28" ht="27" customHeight="1" x14ac:dyDescent="0.2">
      <c r="B43" s="149"/>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1"/>
    </row>
    <row r="44" spans="1:28" ht="27" customHeight="1" x14ac:dyDescent="0.2">
      <c r="B44" s="152"/>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4"/>
    </row>
  </sheetData>
  <mergeCells count="2">
    <mergeCell ref="B2:J4"/>
    <mergeCell ref="B37:AB44"/>
  </mergeCells>
  <conditionalFormatting sqref="B35:J35">
    <cfRule type="expression" dxfId="9" priority="4">
      <formula>TRUE</formula>
    </cfRule>
  </conditionalFormatting>
  <conditionalFormatting sqref="G8">
    <cfRule type="cellIs" dxfId="8" priority="1" operator="between">
      <formula>0.6</formula>
      <formula>1</formula>
    </cfRule>
    <cfRule type="cellIs" dxfId="7" priority="2" operator="between">
      <formula>0.26</formula>
      <formula>0.59</formula>
    </cfRule>
    <cfRule type="cellIs" dxfId="6" priority="3" operator="between">
      <formula>0</formula>
      <formula>0.25</formula>
    </cfRule>
  </conditionalFormatting>
  <pageMargins left="0.45" right="0.45" top="0.5" bottom="0.5" header="0.3" footer="0.3"/>
  <pageSetup scale="4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38"/>
  <sheetViews>
    <sheetView showGridLines="0" topLeftCell="A25" zoomScaleNormal="100" workbookViewId="0">
      <selection activeCell="B31" sqref="B31:AB38"/>
    </sheetView>
  </sheetViews>
  <sheetFormatPr baseColWidth="10" defaultColWidth="3.140625" defaultRowHeight="16.5" x14ac:dyDescent="0.25"/>
  <cols>
    <col min="1" max="1" width="5.140625" style="4" customWidth="1"/>
    <col min="2" max="2" width="41.140625" style="6" customWidth="1"/>
    <col min="3" max="3" width="20.85546875" style="6" customWidth="1"/>
    <col min="4" max="4" width="15.5703125" style="6" customWidth="1"/>
    <col min="5" max="5" width="14.85546875" style="6" customWidth="1"/>
    <col min="6" max="6" width="11.7109375" style="5" customWidth="1"/>
    <col min="7" max="7" width="12.140625" style="5" customWidth="1"/>
    <col min="8" max="8" width="11.85546875" style="5" customWidth="1"/>
    <col min="9" max="9" width="13.28515625" style="5" customWidth="1"/>
    <col min="10" max="10" width="36.7109375" style="25" customWidth="1"/>
    <col min="11" max="11" width="3.140625" style="4" customWidth="1"/>
    <col min="12" max="16384" width="3.140625" style="4"/>
  </cols>
  <sheetData>
    <row r="2" spans="1:12" ht="14.25" x14ac:dyDescent="0.2">
      <c r="B2" s="143" t="s">
        <v>9</v>
      </c>
      <c r="C2" s="143"/>
      <c r="D2" s="143"/>
      <c r="E2" s="143"/>
      <c r="F2" s="143"/>
      <c r="G2" s="143"/>
      <c r="H2" s="143"/>
      <c r="I2" s="143"/>
      <c r="J2" s="143"/>
    </row>
    <row r="3" spans="1:12" ht="21" customHeight="1" x14ac:dyDescent="0.2">
      <c r="B3" s="143"/>
      <c r="C3" s="143"/>
      <c r="D3" s="143"/>
      <c r="E3" s="143"/>
      <c r="F3" s="143"/>
      <c r="G3" s="143"/>
      <c r="H3" s="143"/>
      <c r="I3" s="143"/>
      <c r="J3" s="143"/>
    </row>
    <row r="4" spans="1:12" ht="18.75" customHeight="1" x14ac:dyDescent="0.2">
      <c r="B4" s="143"/>
      <c r="C4" s="143"/>
      <c r="D4" s="143"/>
      <c r="E4" s="143"/>
      <c r="F4" s="143"/>
      <c r="G4" s="143"/>
      <c r="H4" s="143"/>
      <c r="I4" s="143"/>
      <c r="J4" s="143"/>
    </row>
    <row r="5" spans="1:12" ht="50.25" customHeight="1" x14ac:dyDescent="0.2">
      <c r="B5" s="144" t="s">
        <v>132</v>
      </c>
      <c r="C5" s="144"/>
      <c r="D5" s="144"/>
      <c r="E5" s="144"/>
      <c r="F5" s="144"/>
      <c r="G5" s="144"/>
      <c r="H5" s="144"/>
      <c r="I5" s="144"/>
      <c r="J5" s="144"/>
      <c r="K5" s="144"/>
      <c r="L5" s="144"/>
    </row>
    <row r="7" spans="1:12" ht="8.25" customHeight="1" x14ac:dyDescent="0.2">
      <c r="A7" s="7"/>
      <c r="B7" s="8"/>
      <c r="C7" s="8"/>
      <c r="D7" s="8"/>
      <c r="E7" s="8"/>
      <c r="F7" s="8"/>
      <c r="G7" s="8"/>
      <c r="H7" s="8"/>
      <c r="I7" s="8"/>
      <c r="J7" s="22"/>
    </row>
    <row r="8" spans="1:12" s="13" customFormat="1" ht="33.75" customHeight="1" x14ac:dyDescent="0.2">
      <c r="A8" s="44" t="s">
        <v>13</v>
      </c>
      <c r="B8" s="45" t="s">
        <v>57</v>
      </c>
      <c r="C8" s="45" t="s">
        <v>3</v>
      </c>
      <c r="D8" s="46" t="s">
        <v>6</v>
      </c>
      <c r="E8" s="46" t="s">
        <v>8</v>
      </c>
      <c r="F8" s="45" t="s">
        <v>58</v>
      </c>
      <c r="G8" s="46" t="s">
        <v>7</v>
      </c>
      <c r="H8" s="12"/>
      <c r="I8" s="12"/>
      <c r="J8" s="23"/>
    </row>
    <row r="9" spans="1:12" ht="15.75" customHeight="1" x14ac:dyDescent="0.2">
      <c r="A9" s="47"/>
      <c r="B9" s="48"/>
      <c r="C9" s="48"/>
      <c r="D9" s="48"/>
      <c r="E9" s="48"/>
      <c r="F9" s="48"/>
      <c r="G9" s="49">
        <f>+(G10+G13+G15+G16+G17+G18+G20+G22+G24+G27+G30)/11</f>
        <v>0</v>
      </c>
      <c r="H9" s="14"/>
      <c r="I9" s="14"/>
      <c r="K9" s="5"/>
    </row>
    <row r="10" spans="1:12" s="59" customFormat="1" ht="63.75" customHeight="1" x14ac:dyDescent="0.2">
      <c r="A10" s="50" t="s">
        <v>121</v>
      </c>
      <c r="B10" s="51" t="s">
        <v>87</v>
      </c>
      <c r="C10" s="52" t="s">
        <v>59</v>
      </c>
      <c r="D10" s="53">
        <v>42737</v>
      </c>
      <c r="E10" s="53">
        <v>42794</v>
      </c>
      <c r="F10" s="54">
        <f t="shared" ref="F10:F30" si="0">E10-D10</f>
        <v>57</v>
      </c>
      <c r="G10" s="55">
        <f>+(G11+G12)/2</f>
        <v>0</v>
      </c>
      <c r="H10" s="56"/>
      <c r="I10" s="57"/>
      <c r="J10" s="58"/>
    </row>
    <row r="11" spans="1:12" s="59" customFormat="1" ht="57" customHeight="1" x14ac:dyDescent="0.2">
      <c r="A11" s="60" t="s">
        <v>60</v>
      </c>
      <c r="B11" s="51" t="s">
        <v>109</v>
      </c>
      <c r="C11" s="52" t="s">
        <v>59</v>
      </c>
      <c r="D11" s="61">
        <v>42737</v>
      </c>
      <c r="E11" s="53">
        <v>42766</v>
      </c>
      <c r="F11" s="54">
        <f t="shared" si="0"/>
        <v>29</v>
      </c>
      <c r="G11" s="55">
        <v>0</v>
      </c>
      <c r="H11" s="56"/>
      <c r="I11" s="57"/>
      <c r="J11" s="58"/>
    </row>
    <row r="12" spans="1:12" s="59" customFormat="1" ht="57" customHeight="1" x14ac:dyDescent="0.2">
      <c r="A12" s="60" t="s">
        <v>64</v>
      </c>
      <c r="B12" s="51" t="s">
        <v>88</v>
      </c>
      <c r="C12" s="52" t="s">
        <v>59</v>
      </c>
      <c r="D12" s="61">
        <v>42767</v>
      </c>
      <c r="E12" s="53">
        <v>42794</v>
      </c>
      <c r="F12" s="54">
        <f t="shared" si="0"/>
        <v>27</v>
      </c>
      <c r="G12" s="55">
        <v>0</v>
      </c>
      <c r="H12" s="56"/>
      <c r="I12" s="57"/>
      <c r="J12" s="58"/>
    </row>
    <row r="13" spans="1:12" ht="75" customHeight="1" x14ac:dyDescent="0.25">
      <c r="A13" s="50" t="s">
        <v>122</v>
      </c>
      <c r="B13" s="51" t="s">
        <v>89</v>
      </c>
      <c r="C13" s="62" t="s">
        <v>111</v>
      </c>
      <c r="D13" s="53">
        <v>42795</v>
      </c>
      <c r="E13" s="53">
        <v>42978</v>
      </c>
      <c r="F13" s="54">
        <f t="shared" si="0"/>
        <v>183</v>
      </c>
      <c r="G13" s="55">
        <f>+G14</f>
        <v>0</v>
      </c>
      <c r="H13" s="26"/>
      <c r="I13" s="21"/>
    </row>
    <row r="14" spans="1:12" ht="76.5" customHeight="1" x14ac:dyDescent="0.25">
      <c r="A14" s="50" t="s">
        <v>61</v>
      </c>
      <c r="B14" s="51" t="s">
        <v>62</v>
      </c>
      <c r="C14" s="62" t="s">
        <v>111</v>
      </c>
      <c r="D14" s="53">
        <v>42795</v>
      </c>
      <c r="E14" s="53">
        <v>42978</v>
      </c>
      <c r="F14" s="54">
        <f t="shared" si="0"/>
        <v>183</v>
      </c>
      <c r="G14" s="55">
        <v>0</v>
      </c>
      <c r="H14" s="26"/>
      <c r="I14" s="21"/>
    </row>
    <row r="15" spans="1:12" ht="62.25" customHeight="1" x14ac:dyDescent="0.25">
      <c r="A15" s="50" t="s">
        <v>90</v>
      </c>
      <c r="B15" s="51" t="s">
        <v>134</v>
      </c>
      <c r="C15" s="52" t="s">
        <v>63</v>
      </c>
      <c r="D15" s="61">
        <v>42804</v>
      </c>
      <c r="E15" s="61">
        <v>42804</v>
      </c>
      <c r="F15" s="54">
        <f t="shared" si="0"/>
        <v>0</v>
      </c>
      <c r="G15" s="86">
        <v>0</v>
      </c>
      <c r="H15" s="26"/>
      <c r="I15" s="21"/>
    </row>
    <row r="16" spans="1:12" ht="63" customHeight="1" x14ac:dyDescent="0.25">
      <c r="A16" s="50" t="s">
        <v>100</v>
      </c>
      <c r="B16" s="51" t="s">
        <v>135</v>
      </c>
      <c r="C16" s="52" t="s">
        <v>63</v>
      </c>
      <c r="D16" s="61">
        <v>42865</v>
      </c>
      <c r="E16" s="61">
        <v>42865</v>
      </c>
      <c r="F16" s="54">
        <f t="shared" si="0"/>
        <v>0</v>
      </c>
      <c r="G16" s="86">
        <v>0</v>
      </c>
      <c r="H16" s="26"/>
      <c r="I16" s="21"/>
    </row>
    <row r="17" spans="1:28" ht="76.5" customHeight="1" x14ac:dyDescent="0.25">
      <c r="A17" s="50" t="s">
        <v>105</v>
      </c>
      <c r="B17" s="51" t="s">
        <v>136</v>
      </c>
      <c r="C17" s="52" t="s">
        <v>63</v>
      </c>
      <c r="D17" s="61">
        <v>42926</v>
      </c>
      <c r="E17" s="61">
        <v>42926</v>
      </c>
      <c r="F17" s="54">
        <f t="shared" si="0"/>
        <v>0</v>
      </c>
      <c r="G17" s="86">
        <v>0</v>
      </c>
      <c r="H17" s="26"/>
      <c r="I17" s="21"/>
    </row>
    <row r="18" spans="1:28" ht="67.5" customHeight="1" x14ac:dyDescent="0.25">
      <c r="A18" s="50" t="s">
        <v>112</v>
      </c>
      <c r="B18" s="51" t="s">
        <v>91</v>
      </c>
      <c r="C18" s="62" t="s">
        <v>111</v>
      </c>
      <c r="D18" s="53">
        <v>42979</v>
      </c>
      <c r="E18" s="53">
        <v>43039</v>
      </c>
      <c r="F18" s="54">
        <f t="shared" si="0"/>
        <v>60</v>
      </c>
      <c r="G18" s="55">
        <f>+(G19+G21)/2</f>
        <v>0</v>
      </c>
      <c r="H18" s="26"/>
      <c r="I18" s="21"/>
    </row>
    <row r="19" spans="1:28" ht="75" customHeight="1" x14ac:dyDescent="0.25">
      <c r="A19" s="50" t="s">
        <v>113</v>
      </c>
      <c r="B19" s="51" t="s">
        <v>65</v>
      </c>
      <c r="C19" s="62" t="s">
        <v>111</v>
      </c>
      <c r="D19" s="53">
        <v>42979</v>
      </c>
      <c r="E19" s="53">
        <v>43008</v>
      </c>
      <c r="F19" s="54">
        <f t="shared" si="0"/>
        <v>29</v>
      </c>
      <c r="G19" s="55">
        <v>0</v>
      </c>
      <c r="H19" s="26"/>
      <c r="I19" s="21"/>
    </row>
    <row r="20" spans="1:28" ht="67.5" customHeight="1" x14ac:dyDescent="0.25">
      <c r="A20" s="50" t="s">
        <v>123</v>
      </c>
      <c r="B20" s="51" t="s">
        <v>137</v>
      </c>
      <c r="C20" s="52" t="s">
        <v>63</v>
      </c>
      <c r="D20" s="61">
        <v>42988</v>
      </c>
      <c r="E20" s="61">
        <v>42988</v>
      </c>
      <c r="F20" s="54">
        <f t="shared" si="0"/>
        <v>0</v>
      </c>
      <c r="G20" s="86">
        <v>0</v>
      </c>
      <c r="H20" s="26"/>
      <c r="I20" s="21"/>
    </row>
    <row r="21" spans="1:28" ht="67.5" customHeight="1" x14ac:dyDescent="0.25">
      <c r="A21" s="50" t="s">
        <v>66</v>
      </c>
      <c r="B21" s="51" t="s">
        <v>67</v>
      </c>
      <c r="C21" s="52" t="s">
        <v>110</v>
      </c>
      <c r="D21" s="61">
        <v>43009</v>
      </c>
      <c r="E21" s="61">
        <v>43039</v>
      </c>
      <c r="F21" s="54">
        <f t="shared" si="0"/>
        <v>30</v>
      </c>
      <c r="G21" s="86">
        <v>0</v>
      </c>
      <c r="H21" s="26"/>
      <c r="I21" s="21"/>
    </row>
    <row r="22" spans="1:28" ht="67.5" customHeight="1" x14ac:dyDescent="0.25">
      <c r="A22" s="50" t="s">
        <v>114</v>
      </c>
      <c r="B22" s="87" t="s">
        <v>101</v>
      </c>
      <c r="C22" s="52" t="s">
        <v>59</v>
      </c>
      <c r="D22" s="61">
        <v>43040</v>
      </c>
      <c r="E22" s="61">
        <v>43131</v>
      </c>
      <c r="F22" s="54">
        <f t="shared" si="0"/>
        <v>91</v>
      </c>
      <c r="G22" s="86">
        <f>+(G23+G25+G26)/3</f>
        <v>0</v>
      </c>
      <c r="H22" s="26"/>
      <c r="I22" s="21"/>
    </row>
    <row r="23" spans="1:28" ht="67.5" customHeight="1" x14ac:dyDescent="0.25">
      <c r="A23" s="50" t="s">
        <v>115</v>
      </c>
      <c r="B23" s="87" t="s">
        <v>102</v>
      </c>
      <c r="C23" s="52" t="s">
        <v>59</v>
      </c>
      <c r="D23" s="61">
        <v>43040</v>
      </c>
      <c r="E23" s="61">
        <v>43054</v>
      </c>
      <c r="F23" s="54">
        <f t="shared" si="0"/>
        <v>14</v>
      </c>
      <c r="G23" s="86">
        <v>0</v>
      </c>
      <c r="H23" s="26"/>
      <c r="I23" s="21"/>
    </row>
    <row r="24" spans="1:28" ht="67.5" customHeight="1" x14ac:dyDescent="0.25">
      <c r="A24" s="50" t="s">
        <v>124</v>
      </c>
      <c r="B24" s="51" t="s">
        <v>138</v>
      </c>
      <c r="C24" s="52" t="s">
        <v>63</v>
      </c>
      <c r="D24" s="61">
        <v>43049</v>
      </c>
      <c r="E24" s="61">
        <v>43049</v>
      </c>
      <c r="F24" s="54">
        <f t="shared" si="0"/>
        <v>0</v>
      </c>
      <c r="G24" s="86">
        <v>0</v>
      </c>
      <c r="H24" s="26"/>
      <c r="I24" s="21"/>
    </row>
    <row r="25" spans="1:28" ht="67.5" customHeight="1" x14ac:dyDescent="0.25">
      <c r="A25" s="50" t="s">
        <v>116</v>
      </c>
      <c r="B25" s="63" t="s">
        <v>103</v>
      </c>
      <c r="C25" s="62" t="s">
        <v>59</v>
      </c>
      <c r="D25" s="53">
        <v>43055</v>
      </c>
      <c r="E25" s="53">
        <v>43069</v>
      </c>
      <c r="F25" s="54">
        <f t="shared" si="0"/>
        <v>14</v>
      </c>
      <c r="G25" s="55">
        <v>0</v>
      </c>
      <c r="H25" s="26"/>
      <c r="I25" s="21"/>
    </row>
    <row r="26" spans="1:28" ht="67.5" customHeight="1" x14ac:dyDescent="0.25">
      <c r="A26" s="50" t="s">
        <v>117</v>
      </c>
      <c r="B26" s="63" t="s">
        <v>104</v>
      </c>
      <c r="C26" s="62" t="s">
        <v>59</v>
      </c>
      <c r="D26" s="53">
        <v>43070</v>
      </c>
      <c r="E26" s="53">
        <v>43131</v>
      </c>
      <c r="F26" s="54">
        <f t="shared" si="0"/>
        <v>61</v>
      </c>
      <c r="G26" s="55">
        <v>0</v>
      </c>
      <c r="H26" s="26"/>
      <c r="I26" s="21"/>
    </row>
    <row r="27" spans="1:28" ht="67.5" customHeight="1" x14ac:dyDescent="0.25">
      <c r="A27" s="50" t="s">
        <v>118</v>
      </c>
      <c r="B27" s="63" t="s">
        <v>106</v>
      </c>
      <c r="C27" s="62" t="s">
        <v>59</v>
      </c>
      <c r="D27" s="53">
        <v>43132</v>
      </c>
      <c r="E27" s="53">
        <v>43220</v>
      </c>
      <c r="F27" s="54">
        <f t="shared" si="0"/>
        <v>88</v>
      </c>
      <c r="G27" s="55">
        <f>+(G28+G29)/2</f>
        <v>0</v>
      </c>
      <c r="H27" s="26"/>
      <c r="I27" s="21"/>
    </row>
    <row r="28" spans="1:28" ht="67.5" customHeight="1" x14ac:dyDescent="0.25">
      <c r="A28" s="50" t="s">
        <v>119</v>
      </c>
      <c r="B28" s="51" t="s">
        <v>107</v>
      </c>
      <c r="C28" s="62" t="s">
        <v>59</v>
      </c>
      <c r="D28" s="53">
        <v>43132</v>
      </c>
      <c r="E28" s="53">
        <v>43190</v>
      </c>
      <c r="F28" s="54">
        <f t="shared" si="0"/>
        <v>58</v>
      </c>
      <c r="G28" s="55">
        <v>0</v>
      </c>
      <c r="H28" s="26"/>
      <c r="I28" s="21"/>
    </row>
    <row r="29" spans="1:28" ht="67.5" customHeight="1" x14ac:dyDescent="0.25">
      <c r="A29" s="50" t="s">
        <v>120</v>
      </c>
      <c r="B29" s="51" t="s">
        <v>108</v>
      </c>
      <c r="C29" s="62" t="s">
        <v>59</v>
      </c>
      <c r="D29" s="53">
        <v>43191</v>
      </c>
      <c r="E29" s="53">
        <v>43220</v>
      </c>
      <c r="F29" s="54">
        <f t="shared" si="0"/>
        <v>29</v>
      </c>
      <c r="G29" s="55">
        <v>0</v>
      </c>
      <c r="H29" s="26"/>
      <c r="I29" s="21"/>
    </row>
    <row r="30" spans="1:28" ht="67.5" customHeight="1" x14ac:dyDescent="0.25">
      <c r="A30" s="50" t="s">
        <v>206</v>
      </c>
      <c r="B30" s="51" t="s">
        <v>207</v>
      </c>
      <c r="C30" s="62" t="s">
        <v>204</v>
      </c>
      <c r="D30" s="53">
        <v>43221</v>
      </c>
      <c r="E30" s="53">
        <v>43225</v>
      </c>
      <c r="F30" s="54">
        <f t="shared" si="0"/>
        <v>4</v>
      </c>
      <c r="G30" s="55">
        <v>0</v>
      </c>
      <c r="H30" s="26"/>
      <c r="I30" s="21"/>
    </row>
    <row r="31" spans="1:28" ht="27" customHeight="1" x14ac:dyDescent="0.2">
      <c r="B31" s="146" t="s">
        <v>68</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8"/>
    </row>
    <row r="32" spans="1:28" ht="27" customHeight="1" x14ac:dyDescent="0.2">
      <c r="B32" s="149"/>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1"/>
    </row>
    <row r="33" spans="2:28" ht="27" customHeight="1" x14ac:dyDescent="0.2">
      <c r="B33" s="149"/>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1"/>
    </row>
    <row r="34" spans="2:28" ht="27" customHeight="1" x14ac:dyDescent="0.2">
      <c r="B34" s="149"/>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1"/>
    </row>
    <row r="35" spans="2:28" ht="27" customHeight="1" x14ac:dyDescent="0.2">
      <c r="B35" s="149"/>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1"/>
    </row>
    <row r="36" spans="2:28" ht="27" customHeight="1" x14ac:dyDescent="0.2">
      <c r="B36" s="149"/>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1"/>
    </row>
    <row r="37" spans="2:28" ht="27" customHeight="1" x14ac:dyDescent="0.2">
      <c r="B37" s="149"/>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1"/>
    </row>
    <row r="38" spans="2:28" ht="27" customHeight="1" x14ac:dyDescent="0.2">
      <c r="B38" s="152"/>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4"/>
    </row>
  </sheetData>
  <mergeCells count="3">
    <mergeCell ref="B2:J4"/>
    <mergeCell ref="B5:L5"/>
    <mergeCell ref="B31:AB38"/>
  </mergeCells>
  <conditionalFormatting sqref="G9">
    <cfRule type="cellIs" dxfId="5" priority="1" operator="between">
      <formula>0.6</formula>
      <formula>1</formula>
    </cfRule>
    <cfRule type="cellIs" dxfId="4" priority="2" operator="between">
      <formula>0.26</formula>
      <formula>0.59</formula>
    </cfRule>
    <cfRule type="cellIs" dxfId="3" priority="3" operator="between">
      <formula>0</formula>
      <formula>0.25</formula>
    </cfRule>
  </conditionalFormatting>
  <pageMargins left="0.45" right="0.45" top="0.5" bottom="0.5" header="0.3" footer="0.3"/>
  <pageSetup scale="55" fitToHeight="0" orientation="landscape" r:id="rId1"/>
  <ignoredErrors>
    <ignoredError sqref="G10 G13 G18 G22 G27"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workbookViewId="0">
      <selection activeCell="B13" sqref="B13:E13"/>
    </sheetView>
  </sheetViews>
  <sheetFormatPr baseColWidth="10" defaultColWidth="12.42578125" defaultRowHeight="15.75" x14ac:dyDescent="0.2"/>
  <cols>
    <col min="1" max="1" width="12.42578125" style="29"/>
    <col min="2" max="2" width="33" style="37" customWidth="1"/>
    <col min="3" max="3" width="34.140625" style="29" customWidth="1"/>
    <col min="4" max="4" width="33" style="29" customWidth="1"/>
    <col min="5" max="5" width="42" style="29" customWidth="1"/>
    <col min="6" max="16384" width="12.42578125" style="29"/>
  </cols>
  <sheetData>
    <row r="1" spans="2:5" x14ac:dyDescent="0.2">
      <c r="B1" s="158" t="s">
        <v>56</v>
      </c>
      <c r="C1" s="158"/>
      <c r="D1" s="158"/>
      <c r="E1" s="158"/>
    </row>
    <row r="2" spans="2:5" ht="16.5" thickBot="1" x14ac:dyDescent="0.25">
      <c r="B2" s="159"/>
      <c r="C2" s="159"/>
      <c r="D2" s="159"/>
      <c r="E2" s="159"/>
    </row>
    <row r="3" spans="2:5" ht="99.75" customHeight="1" x14ac:dyDescent="0.2">
      <c r="B3" s="30" t="s">
        <v>20</v>
      </c>
      <c r="C3" s="71" t="s">
        <v>127</v>
      </c>
      <c r="D3" s="31" t="s">
        <v>15</v>
      </c>
      <c r="E3" s="72">
        <v>43225</v>
      </c>
    </row>
    <row r="4" spans="2:5" ht="62.25" customHeight="1" x14ac:dyDescent="0.2">
      <c r="B4" s="34" t="s">
        <v>16</v>
      </c>
      <c r="C4" s="74" t="s">
        <v>128</v>
      </c>
      <c r="D4" s="33" t="s">
        <v>17</v>
      </c>
      <c r="E4" s="73" t="s">
        <v>86</v>
      </c>
    </row>
    <row r="5" spans="2:5" ht="219.75" customHeight="1" x14ac:dyDescent="0.2">
      <c r="B5" s="32" t="s">
        <v>21</v>
      </c>
      <c r="C5" s="91" t="s">
        <v>133</v>
      </c>
      <c r="D5" s="33" t="s">
        <v>22</v>
      </c>
      <c r="E5" s="74" t="s">
        <v>74</v>
      </c>
    </row>
    <row r="6" spans="2:5" ht="75" customHeight="1" thickBot="1" x14ac:dyDescent="0.25">
      <c r="B6" s="34" t="s">
        <v>23</v>
      </c>
      <c r="C6" s="75"/>
      <c r="D6" s="33" t="s">
        <v>18</v>
      </c>
      <c r="E6" s="76">
        <f>+'Planificador 2'!G9</f>
        <v>0</v>
      </c>
    </row>
    <row r="7" spans="2:5" ht="57" customHeight="1" x14ac:dyDescent="0.2">
      <c r="B7" s="32" t="s">
        <v>44</v>
      </c>
      <c r="C7" s="77" t="s">
        <v>45</v>
      </c>
      <c r="D7" s="78" t="s">
        <v>48</v>
      </c>
      <c r="E7" s="79" t="s">
        <v>46</v>
      </c>
    </row>
    <row r="8" spans="2:5" ht="70.5" customHeight="1" x14ac:dyDescent="0.2">
      <c r="B8" s="35" t="s">
        <v>55</v>
      </c>
      <c r="C8" s="170"/>
      <c r="D8" s="171"/>
      <c r="E8" s="172"/>
    </row>
    <row r="9" spans="2:5" ht="96.75" customHeight="1" x14ac:dyDescent="0.2">
      <c r="B9" s="36" t="s">
        <v>50</v>
      </c>
      <c r="C9" s="163" t="s">
        <v>51</v>
      </c>
      <c r="D9" s="163"/>
      <c r="E9" s="163"/>
    </row>
    <row r="10" spans="2:5" ht="96.75" customHeight="1" x14ac:dyDescent="0.2">
      <c r="B10" s="36" t="s">
        <v>52</v>
      </c>
      <c r="C10" s="164" t="s">
        <v>53</v>
      </c>
      <c r="D10" s="165"/>
      <c r="E10" s="166"/>
    </row>
    <row r="11" spans="2:5" ht="96.75" customHeight="1" x14ac:dyDescent="0.2">
      <c r="B11" s="35" t="s">
        <v>47</v>
      </c>
      <c r="C11" s="43" t="s">
        <v>78</v>
      </c>
      <c r="D11" s="165" t="s">
        <v>54</v>
      </c>
      <c r="E11" s="166"/>
    </row>
    <row r="12" spans="2:5" ht="81" customHeight="1" thickBot="1" x14ac:dyDescent="0.25">
      <c r="B12" s="36" t="s">
        <v>49</v>
      </c>
      <c r="C12" s="43" t="s">
        <v>79</v>
      </c>
      <c r="D12" s="173" t="s">
        <v>80</v>
      </c>
      <c r="E12" s="174"/>
    </row>
    <row r="13" spans="2:5" ht="42" customHeight="1" thickBot="1" x14ac:dyDescent="0.25">
      <c r="B13" s="155" t="s">
        <v>19</v>
      </c>
      <c r="C13" s="156"/>
      <c r="D13" s="156"/>
      <c r="E13" s="157"/>
    </row>
    <row r="14" spans="2:5" ht="69.95" customHeight="1" x14ac:dyDescent="0.2"/>
    <row r="15" spans="2:5" ht="33" customHeight="1" x14ac:dyDescent="0.2"/>
  </sheetData>
  <mergeCells count="7">
    <mergeCell ref="B13:E13"/>
    <mergeCell ref="B1:E2"/>
    <mergeCell ref="C8:E8"/>
    <mergeCell ref="C9:E9"/>
    <mergeCell ref="C10:E10"/>
    <mergeCell ref="D11:E11"/>
    <mergeCell ref="D12:E12"/>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2" baseType="variant">
      <vt:variant>
        <vt:lpstr>Hojas de cálculo</vt:lpstr>
      </vt:variant>
      <vt:variant>
        <vt:i4>13</vt:i4>
      </vt:variant>
    </vt:vector>
  </HeadingPairs>
  <TitlesOfParts>
    <vt:vector size="13" baseType="lpstr">
      <vt:lpstr>Informacion del Trámite 1</vt:lpstr>
      <vt:lpstr>Hoja de ruta 1</vt:lpstr>
      <vt:lpstr>Planificador 1</vt:lpstr>
      <vt:lpstr>Hoja de reporte 1</vt:lpstr>
      <vt:lpstr>Informacion del Trámite 2</vt:lpstr>
      <vt:lpstr>Hoja de ruta 2</vt:lpstr>
      <vt:lpstr>II parte</vt:lpstr>
      <vt:lpstr>Planificador 2</vt:lpstr>
      <vt:lpstr>Hoja de reporte 2</vt:lpstr>
      <vt:lpstr>Informacion del Trámite 3</vt:lpstr>
      <vt:lpstr> Hoja de ruta 3</vt:lpstr>
      <vt:lpstr>Planificador 3</vt:lpstr>
      <vt:lpstr>Hoja de reporte 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